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30.11.2023\бюджет на 2024\202-МПА на 2024 год\"/>
    </mc:Choice>
  </mc:AlternateContent>
  <bookViews>
    <workbookView xWindow="-120" yWindow="-120" windowWidth="29040" windowHeight="15840"/>
  </bookViews>
  <sheets>
    <sheet name="Пр 5 МП 24" sheetId="6" r:id="rId1"/>
  </sheets>
  <definedNames>
    <definedName name="_xlnm._FilterDatabase" localSheetId="0" hidden="1">'Пр 5 МП 24'!$A$13:$P$156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L137" i="6" l="1"/>
  <c r="M137" i="6"/>
  <c r="K137" i="6"/>
  <c r="L50" i="6"/>
  <c r="L49" i="6" s="1"/>
  <c r="M50" i="6"/>
  <c r="M49" i="6" s="1"/>
  <c r="K50" i="6"/>
  <c r="K49" i="6" s="1"/>
  <c r="L47" i="6"/>
  <c r="M47" i="6"/>
  <c r="K47" i="6"/>
  <c r="M122" i="6"/>
  <c r="M121" i="6" s="1"/>
  <c r="L122" i="6"/>
  <c r="L121" i="6" s="1"/>
  <c r="K122" i="6"/>
  <c r="K121" i="6" s="1"/>
  <c r="L153" i="6"/>
  <c r="M153" i="6"/>
  <c r="K154" i="6"/>
  <c r="K153" i="6" s="1"/>
  <c r="K39" i="6"/>
  <c r="L56" i="6" l="1"/>
  <c r="M56" i="6"/>
  <c r="K56" i="6"/>
  <c r="L147" i="6"/>
  <c r="M147" i="6"/>
  <c r="K147" i="6"/>
  <c r="L116" i="6"/>
  <c r="M116" i="6"/>
  <c r="K116" i="6"/>
  <c r="L114" i="6"/>
  <c r="M114" i="6"/>
  <c r="K114" i="6"/>
  <c r="L126" i="6"/>
  <c r="L125" i="6" s="1"/>
  <c r="M126" i="6"/>
  <c r="M125" i="6" s="1"/>
  <c r="K126" i="6"/>
  <c r="K125" i="6" s="1"/>
  <c r="L96" i="6"/>
  <c r="M96" i="6"/>
  <c r="K96" i="6"/>
  <c r="L81" i="6"/>
  <c r="M81" i="6"/>
  <c r="K81" i="6"/>
  <c r="L77" i="6"/>
  <c r="M77" i="6"/>
  <c r="K77" i="6"/>
  <c r="L62" i="6"/>
  <c r="M62" i="6"/>
  <c r="K62" i="6"/>
  <c r="L64" i="6"/>
  <c r="M64" i="6"/>
  <c r="K64" i="6"/>
  <c r="L58" i="6"/>
  <c r="M58" i="6"/>
  <c r="K58" i="6"/>
  <c r="L39" i="6"/>
  <c r="L38" i="6" s="1"/>
  <c r="M39" i="6"/>
  <c r="M38" i="6" s="1"/>
  <c r="K38" i="6"/>
  <c r="L33" i="6"/>
  <c r="L32" i="6" s="1"/>
  <c r="M33" i="6"/>
  <c r="M32" i="6" s="1"/>
  <c r="K33" i="6"/>
  <c r="K55" i="6" l="1"/>
  <c r="M55" i="6"/>
  <c r="L55" i="6"/>
  <c r="L105" i="6"/>
  <c r="M105" i="6"/>
  <c r="K105" i="6"/>
  <c r="L15" i="6"/>
  <c r="L14" i="6" s="1"/>
  <c r="M15" i="6"/>
  <c r="M14" i="6" s="1"/>
  <c r="K15" i="6"/>
  <c r="K132" i="6"/>
  <c r="L28" i="6"/>
  <c r="M28" i="6"/>
  <c r="K28" i="6"/>
  <c r="L52" i="6" l="1"/>
  <c r="M52" i="6"/>
  <c r="K52" i="6"/>
  <c r="M145" i="6" l="1"/>
  <c r="L145" i="6"/>
  <c r="K145" i="6"/>
  <c r="M99" i="6"/>
  <c r="L99" i="6"/>
  <c r="K99" i="6"/>
  <c r="K144" i="6" l="1"/>
  <c r="L144" i="6"/>
  <c r="M144" i="6"/>
  <c r="L151" i="6"/>
  <c r="L150" i="6" s="1"/>
  <c r="M151" i="6"/>
  <c r="M150" i="6" s="1"/>
  <c r="K151" i="6"/>
  <c r="K150" i="6" s="1"/>
  <c r="M68" i="6" l="1"/>
  <c r="L68" i="6"/>
  <c r="K68" i="6"/>
  <c r="L136" i="6" l="1"/>
  <c r="L132" i="6"/>
  <c r="L131" i="6" s="1"/>
  <c r="L129" i="6"/>
  <c r="L120" i="6" s="1"/>
  <c r="L111" i="6"/>
  <c r="L110" i="6" s="1"/>
  <c r="L101" i="6"/>
  <c r="L98" i="6" s="1"/>
  <c r="L94" i="6"/>
  <c r="L91" i="6"/>
  <c r="L87" i="6"/>
  <c r="L84" i="6"/>
  <c r="L75" i="6"/>
  <c r="L74" i="6" s="1"/>
  <c r="L72" i="6"/>
  <c r="L70" i="6"/>
  <c r="L46" i="6"/>
  <c r="L45" i="6" s="1"/>
  <c r="L42" i="6"/>
  <c r="L27" i="6"/>
  <c r="L25" i="6"/>
  <c r="L24" i="6" s="1"/>
  <c r="K136" i="6"/>
  <c r="K131" i="6"/>
  <c r="K129" i="6"/>
  <c r="K120" i="6" s="1"/>
  <c r="K111" i="6"/>
  <c r="K110" i="6" s="1"/>
  <c r="K101" i="6"/>
  <c r="K98" i="6" s="1"/>
  <c r="K94" i="6"/>
  <c r="K91" i="6"/>
  <c r="K87" i="6"/>
  <c r="K84" i="6"/>
  <c r="K75" i="6"/>
  <c r="K74" i="6" s="1"/>
  <c r="K72" i="6"/>
  <c r="K70" i="6"/>
  <c r="K46" i="6"/>
  <c r="K45" i="6" s="1"/>
  <c r="K42" i="6"/>
  <c r="K32" i="6"/>
  <c r="K27" i="6"/>
  <c r="K25" i="6"/>
  <c r="K24" i="6" s="1"/>
  <c r="K14" i="6"/>
  <c r="K90" i="6" l="1"/>
  <c r="K89" i="6" s="1"/>
  <c r="L90" i="6"/>
  <c r="L89" i="6" s="1"/>
  <c r="K67" i="6"/>
  <c r="L67" i="6"/>
  <c r="K83" i="6"/>
  <c r="L83" i="6"/>
  <c r="L37" i="6"/>
  <c r="K37" i="6"/>
  <c r="L54" i="6" l="1"/>
  <c r="L156" i="6" s="1"/>
  <c r="K54" i="6"/>
  <c r="K156" i="6" s="1"/>
  <c r="M129" i="6"/>
  <c r="M120" i="6" s="1"/>
  <c r="M111" i="6" l="1"/>
  <c r="M110" i="6" s="1"/>
  <c r="M25" i="6" l="1"/>
  <c r="M24" i="6" s="1"/>
  <c r="M136" i="6" l="1"/>
  <c r="M72" i="6" l="1"/>
  <c r="M42" i="6"/>
  <c r="M37" i="6" s="1"/>
  <c r="M101" i="6" l="1"/>
  <c r="M98" i="6" s="1"/>
  <c r="M84" i="6" l="1"/>
  <c r="M75" i="6" l="1"/>
  <c r="M74" i="6" s="1"/>
  <c r="M46" i="6"/>
  <c r="M45" i="6" s="1"/>
  <c r="M27" i="6"/>
  <c r="E28" i="6"/>
  <c r="E27" i="6" s="1"/>
  <c r="M132" i="6" l="1"/>
  <c r="M131" i="6" s="1"/>
  <c r="M94" i="6"/>
  <c r="M91" i="6"/>
  <c r="M87" i="6"/>
  <c r="M83" i="6" s="1"/>
  <c r="M70" i="6"/>
  <c r="M67" i="6" s="1"/>
  <c r="M90" i="6" l="1"/>
  <c r="M89" i="6" s="1"/>
  <c r="M54" i="6"/>
  <c r="M156" i="6" l="1"/>
</calcChain>
</file>

<file path=xl/sharedStrings.xml><?xml version="1.0" encoding="utf-8"?>
<sst xmlns="http://schemas.openxmlformats.org/spreadsheetml/2006/main" count="448" uniqueCount="362">
  <si>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</si>
  <si>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</si>
  <si>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</si>
  <si>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</si>
  <si>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</si>
  <si>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</si>
  <si>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</si>
  <si>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</si>
  <si>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</si>
  <si>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</si>
  <si>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</si>
  <si>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</si>
  <si>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</si>
  <si>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</si>
  <si>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</si>
  <si>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</si>
  <si>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</si>
  <si>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</si>
  <si>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</si>
  <si>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</si>
  <si>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</si>
  <si>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</si>
  <si>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</si>
  <si>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</si>
  <si>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</si>
  <si>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</si>
  <si>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</si>
  <si>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</si>
  <si>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</si>
  <si>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</si>
  <si>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</si>
  <si>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</si>
  <si>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</si>
  <si>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</si>
  <si>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</si>
  <si>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</si>
  <si>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</si>
  <si>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</si>
  <si>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</si>
  <si>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</si>
  <si>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</si>
  <si>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</si>
  <si>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</si>
  <si>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</si>
  <si>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</si>
  <si>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</si>
  <si>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</si>
  <si>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</si>
  <si>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</si>
  <si>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</si>
  <si>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</si>
  <si>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</si>
  <si>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</si>
  <si>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</si>
  <si>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</si>
  <si>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</si>
  <si>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</si>
  <si>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</si>
  <si>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</si>
  <si>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</si>
  <si>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</si>
  <si>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</si>
  <si>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</si>
  <si>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</si>
  <si>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</si>
  <si>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</si>
  <si>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</si>
  <si>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</si>
  <si>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</si>
  <si>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</si>
  <si>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</si>
  <si>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</si>
  <si>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</si>
  <si>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</si>
  <si>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</si>
  <si>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</si>
  <si>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</si>
  <si>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</si>
  <si>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</si>
  <si>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</si>
  <si>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</si>
  <si>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</si>
  <si>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</si>
  <si>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</si>
  <si>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</si>
  <si>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</si>
  <si>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</si>
  <si>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</si>
  <si>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</si>
  <si>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</si>
  <si>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</si>
  <si>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</si>
  <si>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</si>
  <si>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</si>
  <si>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</si>
  <si>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</si>
  <si>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</si>
  <si>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</si>
  <si>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</si>
  <si>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</si>
  <si>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</si>
  <si>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</si>
  <si>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</si>
  <si>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</si>
  <si>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</si>
  <si>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</si>
  <si>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</si>
  <si>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</si>
  <si>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</si>
  <si>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</si>
  <si>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</si>
  <si>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</si>
  <si>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</si>
  <si>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</si>
  <si>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</si>
  <si>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</si>
  <si>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</si>
  <si>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</si>
  <si>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</si>
  <si>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</si>
  <si>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</si>
  <si>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</si>
  <si>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</si>
  <si>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</si>
  <si>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</si>
  <si>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</si>
  <si>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</si>
  <si>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</si>
  <si>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</si>
  <si>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</si>
  <si>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</si>
  <si>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</si>
  <si>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</si>
  <si>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</si>
  <si>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</si>
  <si>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</si>
  <si>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</si>
  <si>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</si>
  <si>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</si>
  <si>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</si>
  <si>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</si>
  <si>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</si>
  <si>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</si>
  <si>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</si>
  <si>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</si>
  <si>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</si>
  <si>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</si>
  <si>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</si>
  <si>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</si>
  <si>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</si>
  <si>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3100000000</t>
  </si>
  <si>
    <t>3100100000</t>
  </si>
  <si>
    <t>Основное мероприятие "Повышение комфортности проживания граждан"</t>
  </si>
  <si>
    <t>1.1.1</t>
  </si>
  <si>
    <t>4.1.1</t>
  </si>
  <si>
    <t>7.2</t>
  </si>
  <si>
    <t>8.1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</si>
  <si>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</si>
  <si>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</si>
  <si>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</si>
  <si>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</si>
  <si>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</si>
  <si>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</si>
  <si>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</si>
  <si>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</si>
  <si>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</si>
  <si>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</si>
  <si>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</si>
  <si>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</si>
  <si>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</si>
  <si>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</si>
  <si>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</si>
  <si>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</si>
  <si>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</si>
  <si>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</si>
  <si>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</si>
  <si>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</si>
  <si>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</si>
  <si>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</si>
  <si>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</si>
  <si>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</si>
  <si>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</si>
  <si>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</si>
  <si>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</si>
  <si>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</si>
  <si>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</si>
  <si>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</si>
  <si>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</si>
  <si>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</si>
  <si>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</si>
  <si>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</si>
  <si>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</si>
  <si>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</si>
  <si>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</si>
  <si>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</si>
  <si>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2530220060</t>
  </si>
  <si>
    <t>9.1.1</t>
  </si>
  <si>
    <t>9.2</t>
  </si>
  <si>
    <t>9.2.1</t>
  </si>
  <si>
    <t>9.3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</si>
  <si>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</si>
  <si>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</si>
  <si>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14</t>
  </si>
  <si>
    <t>14.1</t>
  </si>
  <si>
    <t>от 26.02.2021 № 66-МПА</t>
  </si>
  <si>
    <t>Федеральный проект "Современная школа"</t>
  </si>
  <si>
    <t>262E100000</t>
  </si>
  <si>
    <t>262E193140</t>
  </si>
  <si>
    <t>2520270140</t>
  </si>
  <si>
    <t>Проведение мероприятий по выявлению и развитию одаренных детей</t>
  </si>
  <si>
    <t xml:space="preserve">Федеральный проект "Формирование комфортной городской среды"
</t>
  </si>
  <si>
    <t>310F200000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</si>
  <si>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</si>
  <si>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</si>
  <si>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Развитие сети учреждений культурно-досугового типа (НП)</t>
  </si>
  <si>
    <t>251A155130</t>
  </si>
  <si>
    <t>Уборка несанкционированных мест захламления отходами</t>
  </si>
  <si>
    <t>2900120230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</si>
  <si>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</si>
  <si>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</si>
  <si>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</si>
  <si>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</si>
  <si>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</si>
  <si>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</si>
  <si>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</si>
  <si>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</si>
  <si>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</si>
  <si>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</si>
  <si>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</si>
  <si>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</si>
  <si>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</si>
  <si>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</si>
  <si>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</si>
  <si>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</si>
  <si>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</si>
  <si>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Подготовка проектов межевания земельных участков и на проведение кадастровых работ</t>
  </si>
  <si>
    <t>27201L5990</t>
  </si>
  <si>
    <t>Ведом-ство</t>
  </si>
  <si>
    <t>2024 год</t>
  </si>
  <si>
    <t>2025 год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</si>
  <si>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</si>
  <si>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</si>
  <si>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</si>
  <si>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</si>
  <si>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</si>
  <si>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</si>
  <si>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</si>
  <si>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</si>
  <si>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</si>
  <si>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</si>
  <si>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</si>
  <si>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</si>
  <si>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</si>
  <si>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</si>
  <si>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</si>
  <si>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</si>
  <si>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</si>
  <si>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</si>
  <si>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</si>
  <si>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</si>
  <si>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</si>
  <si>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</si>
  <si>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</si>
  <si>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</si>
  <si>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</si>
  <si>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Обеспечение населения  услугами водоснабжения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</si>
  <si>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</si>
  <si>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</si>
  <si>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</si>
  <si>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</si>
  <si>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</si>
  <si>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</si>
  <si>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>251A100000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</si>
  <si>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</si>
  <si>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 xml:space="preserve"> бюджетных ассигнований  по муниципальным программам Пограничного муниципального округа на 2024 год и плановый период 2025 и 2026 годов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</si>
  <si>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</si>
  <si>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1600192760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</si>
  <si>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</si>
  <si>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16001S2760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</si>
  <si>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</si>
  <si>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</si>
  <si>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Организация транспортного обслуживания населения в границах муниципального округа за счет средств  местного бюджета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</si>
  <si>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</si>
  <si>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</si>
  <si>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</si>
  <si>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</si>
  <si>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</si>
  <si>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>2900192170</t>
  </si>
  <si>
    <t>Мероприятия по инвентаризации кладбищ, а также мест захоронений на кладбищах за счет средств краевого бюджета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</si>
  <si>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</si>
  <si>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</si>
  <si>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Обеспечение  жилыми помещениями  детей - сирот и детей, оставшихся без попечения родителей, лиц из их числа за счет средств краевого бюджета</t>
  </si>
  <si>
    <t>26103L5764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</si>
  <si>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</si>
  <si>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</si>
  <si>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</si>
  <si>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2026 год</t>
  </si>
  <si>
    <t>1</t>
  </si>
  <si>
    <t>6.1</t>
  </si>
  <si>
    <t>6.2</t>
  </si>
  <si>
    <t>8.1.1</t>
  </si>
  <si>
    <t>8.1.2</t>
  </si>
  <si>
    <t>8.1.3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</si>
  <si>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</si>
  <si>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</si>
  <si>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25304L5763</t>
  </si>
  <si>
    <t>Подпрограмма" 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</si>
  <si>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2710000000</t>
  </si>
  <si>
    <t>2710100000</t>
  </si>
  <si>
    <t>2710193210</t>
  </si>
  <si>
    <t>27101R0820</t>
  </si>
  <si>
    <t>Подпрограмма "Развитие телекоммуникационной инфраструктуры органов местного самоуправления"</t>
  </si>
  <si>
    <t>2410000000</t>
  </si>
  <si>
    <t>2410100000</t>
  </si>
  <si>
    <t>7.1.1</t>
  </si>
  <si>
    <t>7.2.1</t>
  </si>
  <si>
    <t>Основное мероприятие"Освещение деятельности Администрации Пограничного муниципального округа в средствах массовой информации"</t>
  </si>
  <si>
    <t>2410140030</t>
  </si>
  <si>
    <t>2430000000</t>
  </si>
  <si>
    <t>2430100000</t>
  </si>
  <si>
    <t>2430140030</t>
  </si>
  <si>
    <t>7.3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</si>
  <si>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</si>
  <si>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</si>
  <si>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2</t>
  </si>
  <si>
    <t>2.1.1</t>
  </si>
  <si>
    <t>5.1</t>
  </si>
  <si>
    <t>5.1.2</t>
  </si>
  <si>
    <t>5.2</t>
  </si>
  <si>
    <t>Подпрограмма "Создание условий для обеспечения качественными услугами ЖКХ населения Пограничного муниципального округа</t>
  </si>
  <si>
    <t>6.1.1</t>
  </si>
  <si>
    <t>6.2.1</t>
  </si>
  <si>
    <t>Основное мероприятие "Техническое и программное оснащение Администрации Пограничного муниципального округа"</t>
  </si>
  <si>
    <t>6.3</t>
  </si>
  <si>
    <t>7.1.2</t>
  </si>
  <si>
    <t>7.1.3</t>
  </si>
  <si>
    <t>7.1.4</t>
  </si>
  <si>
    <t>7.2.2</t>
  </si>
  <si>
    <t>7.3.1</t>
  </si>
  <si>
    <t>7.3.2</t>
  </si>
  <si>
    <t>7.3.3</t>
  </si>
  <si>
    <t>7.4</t>
  </si>
  <si>
    <t>7.2.3</t>
  </si>
  <si>
    <t>7.4.1</t>
  </si>
  <si>
    <t>7.4.2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</si>
  <si>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</si>
  <si>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8.2</t>
  </si>
  <si>
    <t>8.2.1</t>
  </si>
  <si>
    <t>8.2.2</t>
  </si>
  <si>
    <t>8.2.3</t>
  </si>
  <si>
    <t>8.3</t>
  </si>
  <si>
    <t>8.3.1</t>
  </si>
  <si>
    <t>8.3.2</t>
  </si>
  <si>
    <t>8.4</t>
  </si>
  <si>
    <t>9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</si>
  <si>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</si>
  <si>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12.2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</si>
  <si>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</si>
  <si>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 xml:space="preserve">    Приложение   5</t>
  </si>
  <si>
    <t xml:space="preserve">Основное мероприятие "Укрепление международных, внешнеэкономических связей и приграничного сотрудничества" </t>
  </si>
  <si>
    <t xml:space="preserve">                                                                                                                 к муниципальному правовому акту</t>
  </si>
  <si>
    <t xml:space="preserve">                                                                                                            Пограничного муниципального округа от 01.12.2023 № 22-МПА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</si>
</sst>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0" fillId="0" borderId="16">
      <alignment horizontal="center" vertical="top" shrinkToFit="1"/>
    </xf>
  </cellStyleXfs>
  <cellXfs count="93">
    <xf numFmtId="0" fontId="0" fillId="0" borderId="0" xfId="0"/>
    <xf numFmtId="0" fontId="19" fillId="0" borderId="0" xfId="0" applyFont="1" applyAlignment="1">
      <alignment horizontal="right"/>
    </xf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4" fontId="19" fillId="0" borderId="0" xfId="0" applyNumberFormat="1" applyFont="1"/>
    <xf numFmtId="0" fontId="18" fillId="0" borderId="0" xfId="0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right"/>
    </xf>
    <xf numFmtId="49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19" fillId="0" borderId="14" xfId="0" applyNumberFormat="1" applyFont="1" applyBorder="1" applyAlignment="1">
      <alignment horizontal="right" vertical="top" shrinkToFit="1"/>
    </xf>
    <xf numFmtId="4" fontId="21" fillId="15" borderId="21" xfId="0" applyNumberFormat="1" applyFont="1" applyFill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shrinkToFit="1"/>
    </xf>
    <xf numFmtId="4" fontId="23" fillId="0" borderId="21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center" wrapText="1"/>
    </xf>
    <xf numFmtId="4" fontId="19" fillId="16" borderId="21" xfId="0" applyNumberFormat="1" applyFont="1" applyFill="1" applyBorder="1" applyAlignment="1">
      <alignment horizontal="center" vertical="center" shrinkToFit="1"/>
    </xf>
    <xf numFmtId="4" fontId="19" fillId="0" borderId="0" xfId="0" applyNumberFormat="1" applyFont="1" applyAlignment="1">
      <alignment horizontal="right" vertical="top" shrinkToFit="1"/>
    </xf>
    <xf numFmtId="4" fontId="19" fillId="16" borderId="17" xfId="0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wrapText="1"/>
    </xf>
    <xf numFmtId="4" fontId="21" fillId="0" borderId="0" xfId="0" applyNumberFormat="1" applyFont="1" applyAlignment="1">
      <alignment horizontal="right" vertical="top" shrinkToFit="1"/>
    </xf>
    <xf numFmtId="4" fontId="21" fillId="0" borderId="14" xfId="0" applyNumberFormat="1" applyFont="1" applyBorder="1" applyAlignment="1">
      <alignment horizontal="right" vertical="top" shrinkToFit="1"/>
    </xf>
    <xf numFmtId="4" fontId="21" fillId="15" borderId="17" xfId="0" applyNumberFormat="1" applyFont="1" applyFill="1" applyBorder="1" applyAlignment="1">
      <alignment horizontal="center" vertical="center" shrinkToFit="1"/>
    </xf>
    <xf numFmtId="4" fontId="21" fillId="0" borderId="17" xfId="0" applyNumberFormat="1" applyFont="1" applyBorder="1" applyAlignment="1">
      <alignment horizontal="center" vertical="center" shrinkToFit="1"/>
    </xf>
    <xf numFmtId="4" fontId="23" fillId="0" borderId="0" xfId="0" applyNumberFormat="1" applyFont="1" applyAlignment="1">
      <alignment horizontal="right" vertical="top" shrinkToFit="1"/>
    </xf>
    <xf numFmtId="4" fontId="23" fillId="0" borderId="14" xfId="0" applyNumberFormat="1" applyFont="1" applyBorder="1" applyAlignment="1">
      <alignment horizontal="right" vertical="top" shrinkToFit="1"/>
    </xf>
    <xf numFmtId="4" fontId="23" fillId="0" borderId="17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4" fontId="24" fillId="0" borderId="10" xfId="0" applyNumberFormat="1" applyFont="1" applyBorder="1" applyAlignment="1">
      <alignment horizontal="center" vertical="center" shrinkToFit="1"/>
    </xf>
    <xf numFmtId="4" fontId="22" fillId="0" borderId="14" xfId="0" applyNumberFormat="1" applyFont="1" applyBorder="1" applyAlignment="1">
      <alignment horizontal="right" vertical="top" shrinkToFit="1"/>
    </xf>
    <xf numFmtId="0" fontId="23" fillId="0" borderId="10" xfId="0" applyFont="1" applyBorder="1" applyAlignment="1">
      <alignment horizontal="left" vertical="center" wrapText="1"/>
    </xf>
    <xf numFmtId="4" fontId="25" fillId="0" borderId="10" xfId="0" applyNumberFormat="1" applyFont="1" applyBorder="1" applyAlignment="1">
      <alignment horizontal="center" vertical="center" shrinkToFit="1"/>
    </xf>
    <xf numFmtId="4" fontId="23" fillId="0" borderId="19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shrinkToFit="1"/>
    </xf>
    <xf numFmtId="4" fontId="19" fillId="16" borderId="18" xfId="0" applyNumberFormat="1" applyFont="1" applyFill="1" applyBorder="1" applyAlignment="1">
      <alignment horizontal="center" vertical="center" shrinkToFit="1"/>
    </xf>
    <xf numFmtId="4" fontId="22" fillId="0" borderId="0" xfId="0" applyNumberFormat="1" applyFont="1" applyAlignment="1">
      <alignment horizontal="center" vertical="center" shrinkToFit="1"/>
    </xf>
    <xf numFmtId="4" fontId="19" fillId="16" borderId="20" xfId="0" applyNumberFormat="1" applyFont="1" applyFill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left" vertical="center" wrapText="1"/>
    </xf>
    <xf numFmtId="4" fontId="21" fillId="0" borderId="21" xfId="0" applyNumberFormat="1" applyFont="1" applyBorder="1" applyAlignment="1">
      <alignment horizontal="center" vertical="center" shrinkToFit="1"/>
    </xf>
    <xf numFmtId="0" fontId="26" fillId="0" borderId="0" xfId="0" applyFont="1"/>
    <xf numFmtId="49" fontId="19" fillId="0" borderId="10" xfId="0" applyNumberFormat="1" applyFont="1" applyBorder="1" applyAlignment="1">
      <alignment horizontal="left" vertical="center" wrapText="1"/>
    </xf>
    <xf numFmtId="4" fontId="19" fillId="0" borderId="21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/>
    </xf>
    <xf numFmtId="4" fontId="25" fillId="0" borderId="14" xfId="0" applyNumberFormat="1" applyFont="1" applyBorder="1" applyAlignment="1">
      <alignment horizontal="right" vertical="top" shrinkToFit="1"/>
    </xf>
    <xf numFmtId="4" fontId="19" fillId="15" borderId="21" xfId="0" applyNumberFormat="1" applyFont="1" applyFill="1" applyBorder="1" applyAlignment="1">
      <alignment horizontal="center" vertical="center" shrinkToFit="1"/>
    </xf>
    <xf numFmtId="4" fontId="19" fillId="0" borderId="0" xfId="0" applyNumberFormat="1" applyFont="1" applyAlignment="1">
      <alignment horizontal="right" shrinkToFit="1"/>
    </xf>
    <xf numFmtId="4" fontId="23" fillId="15" borderId="21" xfId="0" applyNumberFormat="1" applyFont="1" applyFill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/>
    </xf>
    <xf numFmtId="4" fontId="23" fillId="0" borderId="0" xfId="0" applyNumberFormat="1" applyFont="1" applyAlignment="1">
      <alignment horizontal="center" vertical="center" shrinkToFit="1"/>
    </xf>
    <xf numFmtId="4" fontId="23" fillId="0" borderId="20" xfId="0" applyNumberFormat="1" applyFont="1" applyBorder="1" applyAlignment="1">
      <alignment horizontal="center" vertical="center" shrinkToFit="1"/>
    </xf>
    <xf numFmtId="4" fontId="19" fillId="0" borderId="0" xfId="0" applyNumberFormat="1" applyFont="1" applyAlignment="1">
      <alignment horizontal="center" vertical="center" shrinkToFit="1"/>
    </xf>
    <xf numFmtId="0" fontId="21" fillId="0" borderId="15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49" fontId="23" fillId="0" borderId="13" xfId="18" applyNumberFormat="1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3" fillId="0" borderId="10" xfId="0" applyFont="1" applyBorder="1" applyAlignment="1">
      <alignment horizontal="left" vertical="center" wrapText="1" shrinkToFit="1"/>
    </xf>
    <xf numFmtId="0" fontId="19" fillId="0" borderId="10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3" fillId="0" borderId="10" xfId="0" applyFont="1" applyBorder="1" applyAlignment="1">
      <alignment vertical="center" wrapText="1" shrinkToFit="1"/>
    </xf>
    <xf numFmtId="0" fontId="21" fillId="0" borderId="10" xfId="0" applyFont="1" applyBorder="1"/>
    <xf numFmtId="0" fontId="21" fillId="0" borderId="0" xfId="0" applyFont="1"/>
    <xf numFmtId="4" fontId="21" fillId="0" borderId="0" xfId="0" applyNumberFormat="1" applyFont="1"/>
    <xf numFmtId="0" fontId="23" fillId="0" borderId="10" xfId="0" applyFont="1" applyBorder="1" applyAlignment="1">
      <alignment horizontal="left" vertical="top" wrapText="1" shrinkToFi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4" fontId="21" fillId="0" borderId="14" xfId="0" applyNumberFormat="1" applyFont="1" applyBorder="1" applyAlignment="1">
      <alignment horizontal="right" vertical="center" shrinkToFit="1"/>
    </xf>
    <xf numFmtId="4" fontId="21" fillId="0" borderId="21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6"/>
  <sheetViews>
    <sheetView tabSelected="1" zoomScaleNormal="100" workbookViewId="0">
      <selection activeCell="B5" sqref="B5:M5"/>
    </sheetView>
  </sheetViews>
  <sheetFormatPr defaultRowHeight="15.75" outlineLevelRow="1" x14ac:dyDescent="0.25"/>
  <cols>
    <col min="1" max="1" width="7.140625" style="4" customWidth="1"/>
    <col min="2" max="2" width="66.28515625" style="4" customWidth="1"/>
    <col min="3" max="3" width="7.7109375" style="4" customWidth="1"/>
    <col min="4" max="4" width="13" style="4" customWidth="1"/>
    <col min="5" max="10" width="0" style="4" hidden="1" customWidth="1"/>
    <col min="11" max="11" width="13.42578125" style="4" customWidth="1"/>
    <col min="12" max="12" width="14" style="4" customWidth="1"/>
    <col min="13" max="13" width="13.5703125" style="4" customWidth="1"/>
    <col min="14" max="14" width="13.42578125" style="4" bestFit="1" customWidth="1"/>
    <col min="15" max="15" width="14.140625" style="6" customWidth="1"/>
    <col min="16" max="16" width="16.42578125" style="4" customWidth="1"/>
    <col min="17" max="16384" width="9.140625" style="4"/>
  </cols>
  <sheetData>
    <row r="2" spans="1:15" x14ac:dyDescent="0.25">
      <c r="K2" s="5"/>
      <c r="L2" s="81"/>
      <c r="M2" s="81"/>
    </row>
    <row r="3" spans="1:15" ht="18.75" customHeight="1" x14ac:dyDescent="0.25">
      <c r="B3" s="1"/>
      <c r="C3" s="1"/>
      <c r="D3" s="83" t="s">
        <v>358</v>
      </c>
      <c r="E3" s="83"/>
      <c r="F3" s="83"/>
      <c r="G3" s="83"/>
      <c r="H3" s="83"/>
      <c r="I3" s="83"/>
      <c r="J3" s="83"/>
      <c r="K3" s="83"/>
      <c r="L3" s="83"/>
      <c r="M3" s="83"/>
    </row>
    <row r="4" spans="1:15" ht="18.75" customHeight="1" x14ac:dyDescent="0.25">
      <c r="B4" s="83" t="s">
        <v>360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5" ht="17.25" customHeight="1" x14ac:dyDescent="0.25">
      <c r="B5" s="83" t="s">
        <v>361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5" hidden="1" x14ac:dyDescent="0.25">
      <c r="B6" s="1"/>
      <c r="C6" s="83" t="s">
        <v>204</v>
      </c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5" x14ac:dyDescent="0.25">
      <c r="D7" s="1"/>
      <c r="E7" s="1"/>
      <c r="F7" s="1"/>
      <c r="G7" s="1"/>
      <c r="H7" s="1"/>
      <c r="I7" s="1"/>
      <c r="J7" s="1"/>
      <c r="K7" s="85"/>
      <c r="L7" s="85"/>
      <c r="M7" s="85"/>
      <c r="N7" s="1"/>
    </row>
    <row r="9" spans="1:15" s="2" customFormat="1" ht="20.25" customHeight="1" x14ac:dyDescent="0.25">
      <c r="A9" s="84" t="s">
        <v>66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O9" s="3"/>
    </row>
    <row r="10" spans="1:15" ht="37.5" customHeight="1" x14ac:dyDescent="0.25">
      <c r="A10" s="82" t="s">
        <v>274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</row>
    <row r="11" spans="1:15" x14ac:dyDescent="0.25">
      <c r="B11" s="7"/>
      <c r="C11" s="7"/>
      <c r="D11" s="7"/>
      <c r="E11" s="8"/>
      <c r="F11" s="8"/>
      <c r="G11" s="8"/>
      <c r="H11" s="8"/>
      <c r="I11" s="8"/>
      <c r="J11" s="8"/>
      <c r="K11" s="7"/>
      <c r="L11" s="7"/>
      <c r="M11" s="7" t="s">
        <v>109</v>
      </c>
    </row>
    <row r="12" spans="1:15" ht="32.25" customHeight="1" x14ac:dyDescent="0.25">
      <c r="A12" s="86" t="s">
        <v>67</v>
      </c>
      <c r="B12" s="88" t="s">
        <v>68</v>
      </c>
      <c r="C12" s="88" t="s">
        <v>237</v>
      </c>
      <c r="D12" s="88" t="s">
        <v>0</v>
      </c>
      <c r="E12" s="9" t="s">
        <v>69</v>
      </c>
      <c r="F12" s="10" t="s">
        <v>69</v>
      </c>
      <c r="G12" s="10" t="s">
        <v>69</v>
      </c>
      <c r="H12" s="10" t="s">
        <v>69</v>
      </c>
      <c r="I12" s="10" t="s">
        <v>69</v>
      </c>
      <c r="J12" s="11" t="s">
        <v>69</v>
      </c>
      <c r="K12" s="90" t="s">
        <v>165</v>
      </c>
      <c r="L12" s="91"/>
      <c r="M12" s="92"/>
      <c r="N12" s="12"/>
    </row>
    <row r="13" spans="1:15" ht="32.25" customHeight="1" x14ac:dyDescent="0.25">
      <c r="A13" s="87"/>
      <c r="B13" s="89"/>
      <c r="C13" s="89"/>
      <c r="D13" s="89"/>
      <c r="E13" s="13"/>
      <c r="F13" s="13"/>
      <c r="G13" s="13"/>
      <c r="H13" s="13"/>
      <c r="I13" s="13"/>
      <c r="J13" s="13"/>
      <c r="K13" s="14" t="s">
        <v>238</v>
      </c>
      <c r="L13" s="14" t="s">
        <v>239</v>
      </c>
      <c r="M13" s="14" t="s">
        <v>296</v>
      </c>
      <c r="N13" s="1"/>
      <c r="O13" s="15"/>
    </row>
    <row r="14" spans="1:15" ht="39.75" customHeight="1" outlineLevel="1" x14ac:dyDescent="0.25">
      <c r="A14" s="16" t="s">
        <v>297</v>
      </c>
      <c r="B14" s="17" t="s">
        <v>110</v>
      </c>
      <c r="C14" s="18"/>
      <c r="D14" s="19" t="s">
        <v>41</v>
      </c>
      <c r="E14" s="20"/>
      <c r="F14" s="20"/>
      <c r="G14" s="20"/>
      <c r="H14" s="20"/>
      <c r="I14" s="20"/>
      <c r="J14" s="20"/>
      <c r="K14" s="21">
        <f>K15</f>
        <v>2136515.9</v>
      </c>
      <c r="L14" s="21">
        <f t="shared" ref="L14:M14" si="0">L15</f>
        <v>102096.12000000001</v>
      </c>
      <c r="M14" s="21">
        <f t="shared" si="0"/>
        <v>102188.86</v>
      </c>
      <c r="N14" s="1"/>
      <c r="O14" s="15"/>
    </row>
    <row r="15" spans="1:15" ht="37.5" customHeight="1" outlineLevel="1" x14ac:dyDescent="0.25">
      <c r="A15" s="22" t="s">
        <v>153</v>
      </c>
      <c r="B15" s="23" t="s">
        <v>70</v>
      </c>
      <c r="C15" s="24"/>
      <c r="D15" s="24" t="s">
        <v>71</v>
      </c>
      <c r="E15" s="20"/>
      <c r="F15" s="20"/>
      <c r="G15" s="20"/>
      <c r="H15" s="20"/>
      <c r="I15" s="20"/>
      <c r="J15" s="20"/>
      <c r="K15" s="25">
        <f>K18+K16+K19+K20+K21+K22+K23+K17</f>
        <v>2136515.9</v>
      </c>
      <c r="L15" s="25">
        <f t="shared" ref="L15:M15" si="1">L18+L16+L19+L20+L21+L22+L23+L17</f>
        <v>102096.12000000001</v>
      </c>
      <c r="M15" s="25">
        <f t="shared" si="1"/>
        <v>102188.86</v>
      </c>
      <c r="N15" s="1"/>
      <c r="O15" s="15"/>
    </row>
    <row r="16" spans="1:15" ht="28.5" customHeight="1" outlineLevel="1" x14ac:dyDescent="0.25">
      <c r="A16" s="22"/>
      <c r="B16" s="26" t="s">
        <v>184</v>
      </c>
      <c r="C16" s="18" t="s">
        <v>63</v>
      </c>
      <c r="D16" s="18" t="s">
        <v>185</v>
      </c>
      <c r="E16" s="20"/>
      <c r="F16" s="20"/>
      <c r="G16" s="20"/>
      <c r="H16" s="20"/>
      <c r="I16" s="20"/>
      <c r="J16" s="20"/>
      <c r="K16" s="27">
        <v>200000</v>
      </c>
      <c r="L16" s="27">
        <v>0</v>
      </c>
      <c r="M16" s="27">
        <v>0</v>
      </c>
      <c r="N16" s="1"/>
      <c r="O16" s="15"/>
    </row>
    <row r="17" spans="1:15" ht="28.5" customHeight="1" outlineLevel="1" x14ac:dyDescent="0.25">
      <c r="A17" s="22"/>
      <c r="B17" s="26" t="s">
        <v>184</v>
      </c>
      <c r="C17" s="18" t="s">
        <v>64</v>
      </c>
      <c r="D17" s="18" t="s">
        <v>185</v>
      </c>
      <c r="E17" s="20"/>
      <c r="F17" s="20"/>
      <c r="G17" s="20"/>
      <c r="H17" s="20"/>
      <c r="I17" s="20"/>
      <c r="J17" s="20"/>
      <c r="K17" s="27">
        <v>50000</v>
      </c>
      <c r="L17" s="27">
        <v>0</v>
      </c>
      <c r="M17" s="27">
        <v>0</v>
      </c>
      <c r="N17" s="1"/>
      <c r="O17" s="15"/>
    </row>
    <row r="18" spans="1:15" ht="39.75" customHeight="1" outlineLevel="1" x14ac:dyDescent="0.25">
      <c r="A18" s="22"/>
      <c r="B18" s="26" t="s">
        <v>186</v>
      </c>
      <c r="C18" s="18" t="s">
        <v>63</v>
      </c>
      <c r="D18" s="18" t="s">
        <v>187</v>
      </c>
      <c r="E18" s="20"/>
      <c r="F18" s="20"/>
      <c r="G18" s="20"/>
      <c r="H18" s="20"/>
      <c r="I18" s="20"/>
      <c r="J18" s="20"/>
      <c r="K18" s="27">
        <v>1796515.9</v>
      </c>
      <c r="L18" s="27">
        <v>0</v>
      </c>
      <c r="M18" s="27">
        <v>0</v>
      </c>
      <c r="N18" s="15"/>
      <c r="O18" s="15"/>
    </row>
    <row r="19" spans="1:15" ht="37.5" customHeight="1" outlineLevel="1" x14ac:dyDescent="0.25">
      <c r="A19" s="22"/>
      <c r="B19" s="26" t="s">
        <v>186</v>
      </c>
      <c r="C19" s="18" t="s">
        <v>64</v>
      </c>
      <c r="D19" s="18" t="s">
        <v>187</v>
      </c>
      <c r="E19" s="20"/>
      <c r="F19" s="20"/>
      <c r="G19" s="20"/>
      <c r="H19" s="20"/>
      <c r="I19" s="20"/>
      <c r="J19" s="20"/>
      <c r="K19" s="27">
        <v>50000</v>
      </c>
      <c r="L19" s="27">
        <v>0</v>
      </c>
      <c r="M19" s="27">
        <v>0</v>
      </c>
      <c r="N19" s="15"/>
      <c r="O19" s="15"/>
    </row>
    <row r="20" spans="1:15" ht="39.75" customHeight="1" outlineLevel="1" x14ac:dyDescent="0.25">
      <c r="A20" s="22"/>
      <c r="B20" s="26" t="s">
        <v>240</v>
      </c>
      <c r="C20" s="18" t="s">
        <v>63</v>
      </c>
      <c r="D20" s="18" t="s">
        <v>241</v>
      </c>
      <c r="E20" s="28"/>
      <c r="F20" s="20"/>
      <c r="G20" s="20"/>
      <c r="H20" s="20"/>
      <c r="I20" s="20"/>
      <c r="J20" s="20"/>
      <c r="K20" s="29">
        <v>0</v>
      </c>
      <c r="L20" s="29">
        <v>99033.24</v>
      </c>
      <c r="M20" s="29">
        <v>99123.19</v>
      </c>
      <c r="N20" s="1"/>
      <c r="O20" s="15"/>
    </row>
    <row r="21" spans="1:15" ht="42" customHeight="1" outlineLevel="1" x14ac:dyDescent="0.25">
      <c r="A21" s="22"/>
      <c r="B21" s="26" t="s">
        <v>242</v>
      </c>
      <c r="C21" s="18" t="s">
        <v>63</v>
      </c>
      <c r="D21" s="18" t="s">
        <v>243</v>
      </c>
      <c r="E21" s="28"/>
      <c r="F21" s="20"/>
      <c r="G21" s="20"/>
      <c r="H21" s="20"/>
      <c r="I21" s="20"/>
      <c r="J21" s="20"/>
      <c r="K21" s="29">
        <v>0</v>
      </c>
      <c r="L21" s="29">
        <v>3062.88</v>
      </c>
      <c r="M21" s="29">
        <v>3065.67</v>
      </c>
      <c r="N21" s="1"/>
      <c r="O21" s="15"/>
    </row>
    <row r="22" spans="1:15" ht="58.5" customHeight="1" outlineLevel="1" x14ac:dyDescent="0.25">
      <c r="A22" s="22"/>
      <c r="B22" s="26" t="s">
        <v>244</v>
      </c>
      <c r="C22" s="18" t="s">
        <v>63</v>
      </c>
      <c r="D22" s="18" t="s">
        <v>245</v>
      </c>
      <c r="E22" s="28"/>
      <c r="F22" s="20"/>
      <c r="G22" s="20"/>
      <c r="H22" s="20"/>
      <c r="I22" s="20"/>
      <c r="J22" s="20"/>
      <c r="K22" s="29">
        <v>38800</v>
      </c>
      <c r="L22" s="29">
        <v>0</v>
      </c>
      <c r="M22" s="29">
        <v>0</v>
      </c>
      <c r="N22" s="1"/>
      <c r="O22" s="15"/>
    </row>
    <row r="23" spans="1:15" ht="55.5" customHeight="1" outlineLevel="1" x14ac:dyDescent="0.25">
      <c r="A23" s="22"/>
      <c r="B23" s="26" t="s">
        <v>246</v>
      </c>
      <c r="C23" s="18" t="s">
        <v>63</v>
      </c>
      <c r="D23" s="18" t="s">
        <v>247</v>
      </c>
      <c r="E23" s="28"/>
      <c r="F23" s="20"/>
      <c r="G23" s="20"/>
      <c r="H23" s="20"/>
      <c r="I23" s="20"/>
      <c r="J23" s="20"/>
      <c r="K23" s="29">
        <v>1200</v>
      </c>
      <c r="L23" s="29">
        <v>0</v>
      </c>
      <c r="M23" s="29">
        <v>0</v>
      </c>
      <c r="N23" s="1"/>
      <c r="O23" s="15"/>
    </row>
    <row r="24" spans="1:15" ht="44.25" customHeight="1" outlineLevel="1" x14ac:dyDescent="0.25">
      <c r="A24" s="16" t="s">
        <v>324</v>
      </c>
      <c r="B24" s="30" t="s">
        <v>219</v>
      </c>
      <c r="C24" s="19"/>
      <c r="D24" s="19" t="s">
        <v>220</v>
      </c>
      <c r="E24" s="31"/>
      <c r="F24" s="32"/>
      <c r="G24" s="32"/>
      <c r="H24" s="32"/>
      <c r="I24" s="32"/>
      <c r="J24" s="32"/>
      <c r="K24" s="33">
        <f t="shared" ref="K24:M25" si="2">K25</f>
        <v>30000</v>
      </c>
      <c r="L24" s="34">
        <f t="shared" si="2"/>
        <v>0</v>
      </c>
      <c r="M24" s="34">
        <f t="shared" si="2"/>
        <v>0</v>
      </c>
      <c r="N24" s="1"/>
      <c r="O24" s="15"/>
    </row>
    <row r="25" spans="1:15" ht="57" customHeight="1" outlineLevel="1" x14ac:dyDescent="0.25">
      <c r="A25" s="22" t="s">
        <v>325</v>
      </c>
      <c r="B25" s="23" t="s">
        <v>222</v>
      </c>
      <c r="C25" s="24"/>
      <c r="D25" s="24" t="s">
        <v>223</v>
      </c>
      <c r="E25" s="35"/>
      <c r="F25" s="36"/>
      <c r="G25" s="36"/>
      <c r="H25" s="36"/>
      <c r="I25" s="36"/>
      <c r="J25" s="36"/>
      <c r="K25" s="37">
        <f t="shared" si="2"/>
        <v>30000</v>
      </c>
      <c r="L25" s="37">
        <f t="shared" si="2"/>
        <v>0</v>
      </c>
      <c r="M25" s="37">
        <f t="shared" si="2"/>
        <v>0</v>
      </c>
      <c r="N25" s="1"/>
      <c r="O25" s="15"/>
    </row>
    <row r="26" spans="1:15" ht="55.5" customHeight="1" outlineLevel="1" x14ac:dyDescent="0.25">
      <c r="A26" s="38"/>
      <c r="B26" s="39" t="s">
        <v>225</v>
      </c>
      <c r="C26" s="18" t="s">
        <v>63</v>
      </c>
      <c r="D26" s="18" t="s">
        <v>224</v>
      </c>
      <c r="E26" s="28"/>
      <c r="F26" s="20"/>
      <c r="G26" s="20"/>
      <c r="H26" s="20"/>
      <c r="I26" s="20"/>
      <c r="J26" s="20"/>
      <c r="K26" s="29">
        <v>30000</v>
      </c>
      <c r="L26" s="29">
        <v>0</v>
      </c>
      <c r="M26" s="29">
        <v>0</v>
      </c>
      <c r="N26" s="1"/>
      <c r="O26" s="15"/>
    </row>
    <row r="27" spans="1:15" ht="55.5" customHeight="1" outlineLevel="1" x14ac:dyDescent="0.25">
      <c r="A27" s="16" t="s">
        <v>218</v>
      </c>
      <c r="B27" s="30" t="s">
        <v>116</v>
      </c>
      <c r="C27" s="19"/>
      <c r="D27" s="19" t="s">
        <v>111</v>
      </c>
      <c r="E27" s="40" t="e">
        <f>E28</f>
        <v>#REF!</v>
      </c>
      <c r="F27" s="41"/>
      <c r="G27" s="41"/>
      <c r="H27" s="41"/>
      <c r="I27" s="41"/>
      <c r="J27" s="41"/>
      <c r="K27" s="33">
        <f t="shared" ref="K27:M27" si="3">K28</f>
        <v>15746444.859999999</v>
      </c>
      <c r="L27" s="34">
        <f t="shared" si="3"/>
        <v>14659786.899999999</v>
      </c>
      <c r="M27" s="34">
        <f t="shared" si="3"/>
        <v>14659786.899999999</v>
      </c>
      <c r="N27" s="1"/>
      <c r="O27" s="15"/>
    </row>
    <row r="28" spans="1:15" ht="56.25" customHeight="1" outlineLevel="1" x14ac:dyDescent="0.25">
      <c r="A28" s="22" t="s">
        <v>221</v>
      </c>
      <c r="B28" s="42" t="s">
        <v>112</v>
      </c>
      <c r="C28" s="24"/>
      <c r="D28" s="24" t="s">
        <v>113</v>
      </c>
      <c r="E28" s="43" t="e">
        <f>E29+#REF!</f>
        <v>#REF!</v>
      </c>
      <c r="F28" s="41"/>
      <c r="G28" s="41"/>
      <c r="H28" s="41"/>
      <c r="I28" s="41"/>
      <c r="J28" s="41"/>
      <c r="K28" s="44">
        <f>K29+K30+K31</f>
        <v>15746444.859999999</v>
      </c>
      <c r="L28" s="44">
        <f t="shared" ref="L28:M28" si="4">L29+L30+L31</f>
        <v>14659786.899999999</v>
      </c>
      <c r="M28" s="44">
        <f t="shared" si="4"/>
        <v>14659786.899999999</v>
      </c>
      <c r="N28" s="1"/>
      <c r="O28" s="15"/>
    </row>
    <row r="29" spans="1:15" ht="52.5" customHeight="1" outlineLevel="1" x14ac:dyDescent="0.25">
      <c r="A29" s="45"/>
      <c r="B29" s="26" t="s">
        <v>114</v>
      </c>
      <c r="C29" s="18" t="s">
        <v>63</v>
      </c>
      <c r="D29" s="18" t="s">
        <v>115</v>
      </c>
      <c r="E29" s="46">
        <v>1912.51</v>
      </c>
      <c r="F29" s="41"/>
      <c r="G29" s="41"/>
      <c r="H29" s="41"/>
      <c r="I29" s="41"/>
      <c r="J29" s="41"/>
      <c r="K29" s="47">
        <v>500000</v>
      </c>
      <c r="L29" s="47">
        <v>500000</v>
      </c>
      <c r="M29" s="47">
        <v>500000</v>
      </c>
      <c r="N29" s="1"/>
      <c r="O29" s="15"/>
    </row>
    <row r="30" spans="1:15" ht="82.5" customHeight="1" outlineLevel="1" x14ac:dyDescent="0.25">
      <c r="A30" s="45"/>
      <c r="B30" s="26" t="s">
        <v>275</v>
      </c>
      <c r="C30" s="18" t="s">
        <v>63</v>
      </c>
      <c r="D30" s="18" t="s">
        <v>276</v>
      </c>
      <c r="E30" s="48"/>
      <c r="F30" s="41"/>
      <c r="G30" s="41"/>
      <c r="H30" s="41"/>
      <c r="I30" s="41"/>
      <c r="J30" s="41"/>
      <c r="K30" s="49">
        <v>14789051.51</v>
      </c>
      <c r="L30" s="49">
        <v>13734993.289999999</v>
      </c>
      <c r="M30" s="49">
        <v>13734993.289999999</v>
      </c>
      <c r="N30" s="1"/>
      <c r="O30" s="15"/>
    </row>
    <row r="31" spans="1:15" ht="72.75" customHeight="1" outlineLevel="1" x14ac:dyDescent="0.25">
      <c r="A31" s="45"/>
      <c r="B31" s="26" t="s">
        <v>277</v>
      </c>
      <c r="C31" s="18" t="s">
        <v>63</v>
      </c>
      <c r="D31" s="18" t="s">
        <v>278</v>
      </c>
      <c r="E31" s="48"/>
      <c r="F31" s="41"/>
      <c r="G31" s="41"/>
      <c r="H31" s="41"/>
      <c r="I31" s="41"/>
      <c r="J31" s="41"/>
      <c r="K31" s="49">
        <v>457393.35</v>
      </c>
      <c r="L31" s="49">
        <v>424793.61</v>
      </c>
      <c r="M31" s="49">
        <v>424793.61</v>
      </c>
      <c r="N31" s="1"/>
      <c r="O31" s="15"/>
    </row>
    <row r="32" spans="1:15" ht="37.5" customHeight="1" outlineLevel="1" x14ac:dyDescent="0.25">
      <c r="A32" s="16" t="s">
        <v>169</v>
      </c>
      <c r="B32" s="17" t="s">
        <v>117</v>
      </c>
      <c r="C32" s="19"/>
      <c r="D32" s="19" t="s">
        <v>7</v>
      </c>
      <c r="E32" s="20"/>
      <c r="F32" s="20"/>
      <c r="G32" s="20"/>
      <c r="H32" s="20"/>
      <c r="I32" s="20"/>
      <c r="J32" s="20"/>
      <c r="K32" s="21">
        <f>K33</f>
        <v>220041153.38999999</v>
      </c>
      <c r="L32" s="21">
        <f t="shared" ref="L32:M32" si="5">L33</f>
        <v>172828225.81</v>
      </c>
      <c r="M32" s="21">
        <f t="shared" si="5"/>
        <v>300000</v>
      </c>
      <c r="N32" s="1"/>
      <c r="O32" s="15"/>
    </row>
    <row r="33" spans="1:16" ht="36" customHeight="1" outlineLevel="1" x14ac:dyDescent="0.25">
      <c r="A33" s="22" t="s">
        <v>154</v>
      </c>
      <c r="B33" s="42" t="s">
        <v>72</v>
      </c>
      <c r="C33" s="24"/>
      <c r="D33" s="24" t="s">
        <v>73</v>
      </c>
      <c r="E33" s="20"/>
      <c r="F33" s="20"/>
      <c r="G33" s="20"/>
      <c r="H33" s="20"/>
      <c r="I33" s="20"/>
      <c r="J33" s="20"/>
      <c r="K33" s="25">
        <f>K34+K35+K36</f>
        <v>220041153.38999999</v>
      </c>
      <c r="L33" s="25">
        <f t="shared" ref="L33:M33" si="6">L34+L35+L36</f>
        <v>172828225.81</v>
      </c>
      <c r="M33" s="25">
        <f t="shared" si="6"/>
        <v>300000</v>
      </c>
      <c r="N33" s="1"/>
      <c r="O33" s="15"/>
    </row>
    <row r="34" spans="1:16" ht="39.75" customHeight="1" outlineLevel="1" x14ac:dyDescent="0.25">
      <c r="A34" s="38"/>
      <c r="B34" s="26" t="s">
        <v>74</v>
      </c>
      <c r="C34" s="18" t="s">
        <v>63</v>
      </c>
      <c r="D34" s="18" t="s">
        <v>8</v>
      </c>
      <c r="E34" s="20"/>
      <c r="F34" s="20"/>
      <c r="G34" s="20"/>
      <c r="H34" s="20"/>
      <c r="I34" s="20"/>
      <c r="J34" s="20"/>
      <c r="K34" s="27">
        <v>10963230</v>
      </c>
      <c r="L34" s="27">
        <v>300000</v>
      </c>
      <c r="M34" s="27">
        <v>300000</v>
      </c>
      <c r="N34" s="15"/>
      <c r="O34" s="15"/>
    </row>
    <row r="35" spans="1:16" ht="121.5" customHeight="1" outlineLevel="1" x14ac:dyDescent="0.25">
      <c r="A35" s="38"/>
      <c r="B35" s="26" t="s">
        <v>283</v>
      </c>
      <c r="C35" s="18" t="s">
        <v>63</v>
      </c>
      <c r="D35" s="18" t="s">
        <v>284</v>
      </c>
      <c r="E35" s="20"/>
      <c r="F35" s="20"/>
      <c r="G35" s="20"/>
      <c r="H35" s="20"/>
      <c r="I35" s="20"/>
      <c r="J35" s="20"/>
      <c r="K35" s="27">
        <v>207405300</v>
      </c>
      <c r="L35" s="27">
        <v>171148000</v>
      </c>
      <c r="M35" s="27">
        <v>0</v>
      </c>
      <c r="N35" s="15"/>
      <c r="O35" s="15"/>
    </row>
    <row r="36" spans="1:16" ht="115.5" customHeight="1" outlineLevel="1" x14ac:dyDescent="0.25">
      <c r="A36" s="38"/>
      <c r="B36" s="26" t="s">
        <v>285</v>
      </c>
      <c r="C36" s="18" t="s">
        <v>63</v>
      </c>
      <c r="D36" s="18" t="s">
        <v>286</v>
      </c>
      <c r="E36" s="20"/>
      <c r="F36" s="20"/>
      <c r="G36" s="20"/>
      <c r="H36" s="20"/>
      <c r="I36" s="20"/>
      <c r="J36" s="20"/>
      <c r="K36" s="27">
        <v>1672623.39</v>
      </c>
      <c r="L36" s="27">
        <v>1380225.81</v>
      </c>
      <c r="M36" s="27">
        <v>0</v>
      </c>
      <c r="N36" s="15"/>
      <c r="O36" s="15"/>
    </row>
    <row r="37" spans="1:16" ht="55.5" customHeight="1" outlineLevel="1" x14ac:dyDescent="0.25">
      <c r="A37" s="16" t="s">
        <v>170</v>
      </c>
      <c r="B37" s="50" t="s">
        <v>357</v>
      </c>
      <c r="C37" s="19"/>
      <c r="D37" s="19" t="s">
        <v>9</v>
      </c>
      <c r="E37" s="20"/>
      <c r="F37" s="20"/>
      <c r="G37" s="20"/>
      <c r="H37" s="20"/>
      <c r="I37" s="20"/>
      <c r="J37" s="20"/>
      <c r="K37" s="21">
        <f>K42+K38</f>
        <v>2753549.21</v>
      </c>
      <c r="L37" s="51">
        <f>L42+L38</f>
        <v>620000</v>
      </c>
      <c r="M37" s="51">
        <f>M42+M38</f>
        <v>620000</v>
      </c>
      <c r="N37" s="1"/>
      <c r="O37" s="15"/>
      <c r="P37" s="52"/>
    </row>
    <row r="38" spans="1:16" ht="54.75" customHeight="1" outlineLevel="1" x14ac:dyDescent="0.25">
      <c r="A38" s="38" t="s">
        <v>326</v>
      </c>
      <c r="B38" s="53" t="s">
        <v>329</v>
      </c>
      <c r="C38" s="18"/>
      <c r="D38" s="18" t="s">
        <v>10</v>
      </c>
      <c r="E38" s="20"/>
      <c r="F38" s="20"/>
      <c r="G38" s="20"/>
      <c r="H38" s="20"/>
      <c r="I38" s="20"/>
      <c r="J38" s="20"/>
      <c r="K38" s="54">
        <f>K39</f>
        <v>1220000</v>
      </c>
      <c r="L38" s="54">
        <f t="shared" ref="L38:M38" si="7">L39</f>
        <v>620000</v>
      </c>
      <c r="M38" s="54">
        <f t="shared" si="7"/>
        <v>620000</v>
      </c>
      <c r="N38" s="1"/>
      <c r="O38" s="15"/>
    </row>
    <row r="39" spans="1:16" ht="44.25" customHeight="1" outlineLevel="1" x14ac:dyDescent="0.25">
      <c r="A39" s="22" t="s">
        <v>327</v>
      </c>
      <c r="B39" s="55" t="s">
        <v>76</v>
      </c>
      <c r="C39" s="24"/>
      <c r="D39" s="24" t="s">
        <v>77</v>
      </c>
      <c r="E39" s="20"/>
      <c r="F39" s="20"/>
      <c r="G39" s="20"/>
      <c r="H39" s="20"/>
      <c r="I39" s="20"/>
      <c r="J39" s="20"/>
      <c r="K39" s="25">
        <f>K41+K40</f>
        <v>1220000</v>
      </c>
      <c r="L39" s="25">
        <f t="shared" ref="L39:M39" si="8">L41</f>
        <v>620000</v>
      </c>
      <c r="M39" s="25">
        <f t="shared" si="8"/>
        <v>620000</v>
      </c>
      <c r="N39" s="1"/>
      <c r="O39" s="15"/>
    </row>
    <row r="40" spans="1:16" ht="29.25" customHeight="1" outlineLevel="1" x14ac:dyDescent="0.25">
      <c r="A40" s="22"/>
      <c r="B40" s="53" t="s">
        <v>265</v>
      </c>
      <c r="C40" s="18" t="s">
        <v>63</v>
      </c>
      <c r="D40" s="18" t="s">
        <v>47</v>
      </c>
      <c r="E40" s="20"/>
      <c r="F40" s="20"/>
      <c r="G40" s="20"/>
      <c r="H40" s="20"/>
      <c r="I40" s="20"/>
      <c r="J40" s="20"/>
      <c r="K40" s="27">
        <v>600000</v>
      </c>
      <c r="L40" s="27">
        <v>0</v>
      </c>
      <c r="M40" s="27">
        <v>0</v>
      </c>
      <c r="N40" s="1"/>
      <c r="O40" s="15"/>
    </row>
    <row r="41" spans="1:16" ht="42.75" customHeight="1" outlineLevel="1" x14ac:dyDescent="0.25">
      <c r="A41" s="16"/>
      <c r="B41" s="39" t="s">
        <v>118</v>
      </c>
      <c r="C41" s="18" t="s">
        <v>63</v>
      </c>
      <c r="D41" s="18" t="s">
        <v>108</v>
      </c>
      <c r="E41" s="20"/>
      <c r="F41" s="20"/>
      <c r="G41" s="20"/>
      <c r="H41" s="20"/>
      <c r="I41" s="20"/>
      <c r="J41" s="20"/>
      <c r="K41" s="27">
        <v>620000</v>
      </c>
      <c r="L41" s="27">
        <v>620000</v>
      </c>
      <c r="M41" s="27">
        <v>620000</v>
      </c>
      <c r="N41" s="1"/>
      <c r="O41" s="15"/>
      <c r="P41" s="15"/>
    </row>
    <row r="42" spans="1:16" ht="54.75" customHeight="1" outlineLevel="1" x14ac:dyDescent="0.25">
      <c r="A42" s="38" t="s">
        <v>328</v>
      </c>
      <c r="B42" s="53" t="s">
        <v>119</v>
      </c>
      <c r="C42" s="18"/>
      <c r="D42" s="18" t="s">
        <v>48</v>
      </c>
      <c r="E42" s="20"/>
      <c r="F42" s="20"/>
      <c r="G42" s="20"/>
      <c r="H42" s="20"/>
      <c r="I42" s="20"/>
      <c r="J42" s="20"/>
      <c r="K42" s="54">
        <f>K44+K43</f>
        <v>1533549.21</v>
      </c>
      <c r="L42" s="54">
        <f>L44+L43</f>
        <v>0</v>
      </c>
      <c r="M42" s="54">
        <f>M44+M43</f>
        <v>0</v>
      </c>
      <c r="N42" s="1"/>
      <c r="O42" s="15"/>
    </row>
    <row r="43" spans="1:16" ht="43.5" customHeight="1" outlineLevel="1" x14ac:dyDescent="0.25">
      <c r="A43" s="38"/>
      <c r="B43" s="53" t="s">
        <v>174</v>
      </c>
      <c r="C43" s="18" t="s">
        <v>63</v>
      </c>
      <c r="D43" s="18" t="s">
        <v>175</v>
      </c>
      <c r="E43" s="20"/>
      <c r="F43" s="20"/>
      <c r="G43" s="20"/>
      <c r="H43" s="20"/>
      <c r="I43" s="20"/>
      <c r="J43" s="20"/>
      <c r="K43" s="27">
        <v>1487542.73</v>
      </c>
      <c r="L43" s="27">
        <v>0</v>
      </c>
      <c r="M43" s="27">
        <v>0</v>
      </c>
      <c r="N43" s="1"/>
      <c r="O43" s="15"/>
    </row>
    <row r="44" spans="1:16" ht="38.25" customHeight="1" outlineLevel="1" x14ac:dyDescent="0.25">
      <c r="A44" s="56"/>
      <c r="B44" s="53" t="s">
        <v>120</v>
      </c>
      <c r="C44" s="18" t="s">
        <v>63</v>
      </c>
      <c r="D44" s="18" t="s">
        <v>121</v>
      </c>
      <c r="E44" s="20"/>
      <c r="F44" s="20"/>
      <c r="G44" s="20"/>
      <c r="H44" s="20"/>
      <c r="I44" s="20"/>
      <c r="J44" s="20"/>
      <c r="K44" s="27">
        <v>46006.48</v>
      </c>
      <c r="L44" s="27">
        <v>0</v>
      </c>
      <c r="M44" s="27">
        <v>0</v>
      </c>
      <c r="N44" s="1"/>
      <c r="O44" s="15"/>
    </row>
    <row r="45" spans="1:16" ht="38.25" customHeight="1" outlineLevel="1" x14ac:dyDescent="0.25">
      <c r="A45" s="16" t="s">
        <v>171</v>
      </c>
      <c r="B45" s="30" t="s">
        <v>122</v>
      </c>
      <c r="C45" s="19"/>
      <c r="D45" s="19" t="s">
        <v>5</v>
      </c>
      <c r="E45" s="20"/>
      <c r="F45" s="20"/>
      <c r="G45" s="20"/>
      <c r="H45" s="20"/>
      <c r="I45" s="20"/>
      <c r="J45" s="20"/>
      <c r="K45" s="21">
        <f>K52+K46+K49</f>
        <v>11696505</v>
      </c>
      <c r="L45" s="21">
        <f t="shared" ref="L45:M45" si="9">L52+L46+L49</f>
        <v>9656505</v>
      </c>
      <c r="M45" s="21">
        <f t="shared" si="9"/>
        <v>9656505</v>
      </c>
      <c r="N45" s="1"/>
      <c r="O45" s="15"/>
    </row>
    <row r="46" spans="1:16" ht="42" customHeight="1" outlineLevel="1" x14ac:dyDescent="0.25">
      <c r="A46" s="38" t="s">
        <v>298</v>
      </c>
      <c r="B46" s="39" t="s">
        <v>311</v>
      </c>
      <c r="C46" s="18"/>
      <c r="D46" s="18" t="s">
        <v>312</v>
      </c>
      <c r="E46" s="41"/>
      <c r="F46" s="41"/>
      <c r="G46" s="41"/>
      <c r="H46" s="41"/>
      <c r="I46" s="41"/>
      <c r="J46" s="41"/>
      <c r="K46" s="54">
        <f>K48</f>
        <v>7038818</v>
      </c>
      <c r="L46" s="54">
        <f>L48</f>
        <v>4998818</v>
      </c>
      <c r="M46" s="54">
        <f>M48</f>
        <v>4998818</v>
      </c>
      <c r="N46" s="1"/>
      <c r="O46" s="15"/>
    </row>
    <row r="47" spans="1:16" ht="39.75" customHeight="1" outlineLevel="1" x14ac:dyDescent="0.25">
      <c r="A47" s="22" t="s">
        <v>330</v>
      </c>
      <c r="B47" s="23" t="s">
        <v>332</v>
      </c>
      <c r="C47" s="24"/>
      <c r="D47" s="24" t="s">
        <v>313</v>
      </c>
      <c r="E47" s="57"/>
      <c r="F47" s="57"/>
      <c r="G47" s="57"/>
      <c r="H47" s="57"/>
      <c r="I47" s="57"/>
      <c r="J47" s="57"/>
      <c r="K47" s="25">
        <f>K48</f>
        <v>7038818</v>
      </c>
      <c r="L47" s="25">
        <f t="shared" ref="L47:M47" si="10">L48</f>
        <v>4998818</v>
      </c>
      <c r="M47" s="25">
        <f t="shared" si="10"/>
        <v>4998818</v>
      </c>
      <c r="N47" s="1"/>
      <c r="O47" s="15"/>
    </row>
    <row r="48" spans="1:16" ht="36.75" customHeight="1" outlineLevel="1" x14ac:dyDescent="0.25">
      <c r="A48" s="16"/>
      <c r="B48" s="39" t="s">
        <v>124</v>
      </c>
      <c r="C48" s="18" t="s">
        <v>63</v>
      </c>
      <c r="D48" s="18" t="s">
        <v>317</v>
      </c>
      <c r="E48" s="41"/>
      <c r="F48" s="41"/>
      <c r="G48" s="41"/>
      <c r="H48" s="41"/>
      <c r="I48" s="41"/>
      <c r="J48" s="41"/>
      <c r="K48" s="27">
        <v>7038818</v>
      </c>
      <c r="L48" s="27">
        <v>4998818</v>
      </c>
      <c r="M48" s="27">
        <v>4998818</v>
      </c>
      <c r="N48" s="15"/>
      <c r="O48" s="15"/>
    </row>
    <row r="49" spans="1:15" ht="55.5" customHeight="1" outlineLevel="1" x14ac:dyDescent="0.25">
      <c r="A49" s="38" t="s">
        <v>299</v>
      </c>
      <c r="B49" s="39" t="s">
        <v>345</v>
      </c>
      <c r="C49" s="18"/>
      <c r="D49" s="18" t="s">
        <v>318</v>
      </c>
      <c r="E49" s="41"/>
      <c r="F49" s="41"/>
      <c r="G49" s="41"/>
      <c r="H49" s="41"/>
      <c r="I49" s="41"/>
      <c r="J49" s="41"/>
      <c r="K49" s="58">
        <f>K50</f>
        <v>186483</v>
      </c>
      <c r="L49" s="58">
        <f t="shared" ref="L49:M49" si="11">L50</f>
        <v>186483</v>
      </c>
      <c r="M49" s="58">
        <f t="shared" si="11"/>
        <v>186483</v>
      </c>
      <c r="N49" s="15"/>
      <c r="O49" s="15"/>
    </row>
    <row r="50" spans="1:15" ht="49.5" customHeight="1" outlineLevel="1" x14ac:dyDescent="0.25">
      <c r="A50" s="22" t="s">
        <v>331</v>
      </c>
      <c r="B50" s="23" t="s">
        <v>316</v>
      </c>
      <c r="C50" s="18"/>
      <c r="D50" s="18" t="s">
        <v>319</v>
      </c>
      <c r="E50" s="41"/>
      <c r="F50" s="41"/>
      <c r="G50" s="41"/>
      <c r="H50" s="41"/>
      <c r="I50" s="41"/>
      <c r="J50" s="41"/>
      <c r="K50" s="58">
        <f>K51</f>
        <v>186483</v>
      </c>
      <c r="L50" s="58">
        <f t="shared" ref="L50:M50" si="12">L51</f>
        <v>186483</v>
      </c>
      <c r="M50" s="58">
        <f t="shared" si="12"/>
        <v>186483</v>
      </c>
      <c r="N50" s="15"/>
      <c r="O50" s="15"/>
    </row>
    <row r="51" spans="1:15" ht="36.75" customHeight="1" outlineLevel="1" x14ac:dyDescent="0.25">
      <c r="A51" s="22"/>
      <c r="B51" s="39" t="s">
        <v>124</v>
      </c>
      <c r="C51" s="18" t="s">
        <v>63</v>
      </c>
      <c r="D51" s="18" t="s">
        <v>320</v>
      </c>
      <c r="E51" s="41"/>
      <c r="F51" s="41"/>
      <c r="G51" s="41"/>
      <c r="H51" s="41"/>
      <c r="I51" s="41"/>
      <c r="J51" s="41"/>
      <c r="K51" s="27">
        <v>186483</v>
      </c>
      <c r="L51" s="27">
        <v>186483</v>
      </c>
      <c r="M51" s="27">
        <v>186483</v>
      </c>
      <c r="N51" s="15"/>
      <c r="O51" s="15"/>
    </row>
    <row r="52" spans="1:15" ht="39.75" customHeight="1" outlineLevel="1" x14ac:dyDescent="0.25">
      <c r="A52" s="38" t="s">
        <v>333</v>
      </c>
      <c r="B52" s="26" t="s">
        <v>123</v>
      </c>
      <c r="C52" s="18"/>
      <c r="D52" s="18" t="s">
        <v>57</v>
      </c>
      <c r="E52" s="20"/>
      <c r="F52" s="20"/>
      <c r="G52" s="20"/>
      <c r="H52" s="20"/>
      <c r="I52" s="20"/>
      <c r="J52" s="20"/>
      <c r="K52" s="54">
        <f>K53</f>
        <v>4471204</v>
      </c>
      <c r="L52" s="54">
        <f t="shared" ref="L52:M52" si="13">L53</f>
        <v>4471204</v>
      </c>
      <c r="M52" s="54">
        <f t="shared" si="13"/>
        <v>4471204</v>
      </c>
      <c r="N52" s="1"/>
      <c r="O52" s="15"/>
    </row>
    <row r="53" spans="1:15" ht="45.75" customHeight="1" outlineLevel="1" x14ac:dyDescent="0.25">
      <c r="A53" s="38"/>
      <c r="B53" s="26" t="s">
        <v>2</v>
      </c>
      <c r="C53" s="18" t="s">
        <v>63</v>
      </c>
      <c r="D53" s="18" t="s">
        <v>58</v>
      </c>
      <c r="E53" s="20"/>
      <c r="F53" s="20"/>
      <c r="G53" s="20"/>
      <c r="H53" s="20"/>
      <c r="I53" s="20"/>
      <c r="J53" s="20"/>
      <c r="K53" s="27">
        <v>4471204</v>
      </c>
      <c r="L53" s="27">
        <v>4471204</v>
      </c>
      <c r="M53" s="27">
        <v>4471204</v>
      </c>
      <c r="N53" s="59"/>
      <c r="O53" s="15"/>
    </row>
    <row r="54" spans="1:15" ht="56.25" customHeight="1" outlineLevel="1" x14ac:dyDescent="0.25">
      <c r="A54" s="16" t="s">
        <v>172</v>
      </c>
      <c r="B54" s="50" t="s">
        <v>125</v>
      </c>
      <c r="C54" s="19"/>
      <c r="D54" s="19" t="s">
        <v>27</v>
      </c>
      <c r="E54" s="20"/>
      <c r="F54" s="20"/>
      <c r="G54" s="20"/>
      <c r="H54" s="20"/>
      <c r="I54" s="20"/>
      <c r="J54" s="20"/>
      <c r="K54" s="21">
        <f>K55+K67+K74+K83</f>
        <v>132995665.56999999</v>
      </c>
      <c r="L54" s="21">
        <f>L55+L67+L74+L83</f>
        <v>88971972.25999999</v>
      </c>
      <c r="M54" s="21">
        <f>M55+M67+M74+M83</f>
        <v>81006943.030000001</v>
      </c>
      <c r="N54" s="1"/>
      <c r="O54" s="15"/>
    </row>
    <row r="55" spans="1:15" ht="36.75" customHeight="1" outlineLevel="1" x14ac:dyDescent="0.25">
      <c r="A55" s="38" t="s">
        <v>75</v>
      </c>
      <c r="B55" s="39" t="s">
        <v>33</v>
      </c>
      <c r="C55" s="18"/>
      <c r="D55" s="18" t="s">
        <v>79</v>
      </c>
      <c r="E55" s="20"/>
      <c r="F55" s="20"/>
      <c r="G55" s="20"/>
      <c r="H55" s="20"/>
      <c r="I55" s="20"/>
      <c r="J55" s="20"/>
      <c r="K55" s="58">
        <f>K58+K64+K62+K56</f>
        <v>57397743.68</v>
      </c>
      <c r="L55" s="58">
        <f t="shared" ref="L55:M55" si="14">L58+L64+L62+L56</f>
        <v>31393494</v>
      </c>
      <c r="M55" s="58">
        <f t="shared" si="14"/>
        <v>31393494</v>
      </c>
      <c r="N55" s="1"/>
      <c r="O55" s="15"/>
    </row>
    <row r="56" spans="1:15" ht="27.75" customHeight="1" outlineLevel="1" x14ac:dyDescent="0.25">
      <c r="A56" s="22" t="s">
        <v>314</v>
      </c>
      <c r="B56" s="23" t="s">
        <v>257</v>
      </c>
      <c r="C56" s="24"/>
      <c r="D56" s="24" t="s">
        <v>272</v>
      </c>
      <c r="E56" s="36"/>
      <c r="F56" s="36"/>
      <c r="G56" s="36"/>
      <c r="H56" s="36"/>
      <c r="I56" s="36"/>
      <c r="J56" s="36"/>
      <c r="K56" s="60">
        <f>K57</f>
        <v>25125628.140000001</v>
      </c>
      <c r="L56" s="60">
        <f t="shared" ref="L56:M56" si="15">L57</f>
        <v>0</v>
      </c>
      <c r="M56" s="60">
        <f t="shared" si="15"/>
        <v>0</v>
      </c>
      <c r="N56" s="1"/>
      <c r="O56" s="15"/>
    </row>
    <row r="57" spans="1:15" ht="27.75" customHeight="1" outlineLevel="1" x14ac:dyDescent="0.25">
      <c r="A57" s="22"/>
      <c r="B57" s="39" t="s">
        <v>214</v>
      </c>
      <c r="C57" s="18" t="s">
        <v>65</v>
      </c>
      <c r="D57" s="18" t="s">
        <v>215</v>
      </c>
      <c r="E57" s="36"/>
      <c r="F57" s="36"/>
      <c r="G57" s="36"/>
      <c r="H57" s="36"/>
      <c r="I57" s="36"/>
      <c r="J57" s="36"/>
      <c r="K57" s="27">
        <v>25125628.140000001</v>
      </c>
      <c r="L57" s="27">
        <v>0</v>
      </c>
      <c r="M57" s="27">
        <v>0</v>
      </c>
      <c r="N57" s="15"/>
      <c r="O57" s="15"/>
    </row>
    <row r="58" spans="1:15" ht="40.5" customHeight="1" outlineLevel="1" x14ac:dyDescent="0.25">
      <c r="A58" s="22" t="s">
        <v>334</v>
      </c>
      <c r="B58" s="55" t="s">
        <v>80</v>
      </c>
      <c r="C58" s="24"/>
      <c r="D58" s="24" t="s">
        <v>81</v>
      </c>
      <c r="E58" s="20"/>
      <c r="F58" s="20"/>
      <c r="G58" s="20"/>
      <c r="H58" s="20"/>
      <c r="I58" s="20"/>
      <c r="J58" s="20"/>
      <c r="K58" s="25">
        <f>K59+K60+K61</f>
        <v>31393494</v>
      </c>
      <c r="L58" s="25">
        <f t="shared" ref="L58:M58" si="16">L59+L60+L61</f>
        <v>31393494</v>
      </c>
      <c r="M58" s="25">
        <f t="shared" si="16"/>
        <v>31393494</v>
      </c>
      <c r="N58" s="1"/>
      <c r="O58" s="15"/>
    </row>
    <row r="59" spans="1:15" ht="40.5" customHeight="1" outlineLevel="1" x14ac:dyDescent="0.25">
      <c r="A59" s="38"/>
      <c r="B59" s="39" t="s">
        <v>34</v>
      </c>
      <c r="C59" s="18" t="s">
        <v>65</v>
      </c>
      <c r="D59" s="18" t="s">
        <v>35</v>
      </c>
      <c r="E59" s="20"/>
      <c r="F59" s="20"/>
      <c r="G59" s="20"/>
      <c r="H59" s="20"/>
      <c r="I59" s="20"/>
      <c r="J59" s="20"/>
      <c r="K59" s="27">
        <v>10703466</v>
      </c>
      <c r="L59" s="27">
        <v>10703466</v>
      </c>
      <c r="M59" s="27">
        <v>10703466</v>
      </c>
      <c r="N59" s="15"/>
      <c r="O59" s="15"/>
    </row>
    <row r="60" spans="1:15" ht="42.75" customHeight="1" outlineLevel="1" x14ac:dyDescent="0.25">
      <c r="A60" s="38"/>
      <c r="B60" s="39" t="s">
        <v>126</v>
      </c>
      <c r="C60" s="18" t="s">
        <v>65</v>
      </c>
      <c r="D60" s="18" t="s">
        <v>127</v>
      </c>
      <c r="E60" s="20"/>
      <c r="F60" s="20"/>
      <c r="G60" s="20"/>
      <c r="H60" s="20"/>
      <c r="I60" s="20"/>
      <c r="J60" s="20"/>
      <c r="K60" s="27">
        <v>13911363</v>
      </c>
      <c r="L60" s="27">
        <v>13911363</v>
      </c>
      <c r="M60" s="27">
        <v>13911363</v>
      </c>
      <c r="N60" s="15"/>
      <c r="O60" s="15"/>
    </row>
    <row r="61" spans="1:15" ht="36.75" customHeight="1" outlineLevel="1" x14ac:dyDescent="0.25">
      <c r="A61" s="38"/>
      <c r="B61" s="39" t="s">
        <v>128</v>
      </c>
      <c r="C61" s="18" t="s">
        <v>65</v>
      </c>
      <c r="D61" s="18" t="s">
        <v>129</v>
      </c>
      <c r="E61" s="20"/>
      <c r="F61" s="20"/>
      <c r="G61" s="20"/>
      <c r="H61" s="20"/>
      <c r="I61" s="20"/>
      <c r="J61" s="20"/>
      <c r="K61" s="27">
        <v>6778665</v>
      </c>
      <c r="L61" s="27">
        <v>6778665</v>
      </c>
      <c r="M61" s="27">
        <v>6778665</v>
      </c>
      <c r="N61" s="59"/>
      <c r="O61" s="15"/>
    </row>
    <row r="62" spans="1:15" ht="55.5" customHeight="1" outlineLevel="1" x14ac:dyDescent="0.25">
      <c r="A62" s="22" t="s">
        <v>335</v>
      </c>
      <c r="B62" s="23" t="s">
        <v>191</v>
      </c>
      <c r="C62" s="18"/>
      <c r="D62" s="24" t="s">
        <v>188</v>
      </c>
      <c r="E62" s="36"/>
      <c r="F62" s="36"/>
      <c r="G62" s="36"/>
      <c r="H62" s="36"/>
      <c r="I62" s="36"/>
      <c r="J62" s="36"/>
      <c r="K62" s="25">
        <f>K63</f>
        <v>166500</v>
      </c>
      <c r="L62" s="25">
        <f t="shared" ref="L62:M62" si="17">L63</f>
        <v>0</v>
      </c>
      <c r="M62" s="25">
        <f t="shared" si="17"/>
        <v>0</v>
      </c>
      <c r="N62" s="1"/>
      <c r="O62" s="15"/>
    </row>
    <row r="63" spans="1:15" ht="28.5" customHeight="1" outlineLevel="1" x14ac:dyDescent="0.25">
      <c r="A63" s="38"/>
      <c r="B63" s="39" t="s">
        <v>189</v>
      </c>
      <c r="C63" s="18" t="s">
        <v>65</v>
      </c>
      <c r="D63" s="18" t="s">
        <v>190</v>
      </c>
      <c r="E63" s="20"/>
      <c r="F63" s="20"/>
      <c r="G63" s="20"/>
      <c r="H63" s="20"/>
      <c r="I63" s="20"/>
      <c r="J63" s="20"/>
      <c r="K63" s="27">
        <v>166500</v>
      </c>
      <c r="L63" s="27">
        <v>0</v>
      </c>
      <c r="M63" s="27">
        <v>0</v>
      </c>
      <c r="N63" s="1"/>
      <c r="O63" s="15"/>
    </row>
    <row r="64" spans="1:15" ht="40.5" customHeight="1" outlineLevel="1" x14ac:dyDescent="0.25">
      <c r="A64" s="22" t="s">
        <v>336</v>
      </c>
      <c r="B64" s="23" t="s">
        <v>131</v>
      </c>
      <c r="C64" s="24"/>
      <c r="D64" s="24" t="s">
        <v>130</v>
      </c>
      <c r="E64" s="36"/>
      <c r="F64" s="36"/>
      <c r="G64" s="36"/>
      <c r="H64" s="36"/>
      <c r="I64" s="36"/>
      <c r="J64" s="36"/>
      <c r="K64" s="25">
        <f>K65+K66</f>
        <v>712121.54</v>
      </c>
      <c r="L64" s="25">
        <f>L65+L66</f>
        <v>0</v>
      </c>
      <c r="M64" s="25">
        <f>M65+M66</f>
        <v>0</v>
      </c>
      <c r="N64" s="1"/>
      <c r="O64" s="15"/>
    </row>
    <row r="65" spans="1:15" ht="69" customHeight="1" outlineLevel="1" x14ac:dyDescent="0.25">
      <c r="A65" s="22"/>
      <c r="B65" s="39" t="s">
        <v>255</v>
      </c>
      <c r="C65" s="18" t="s">
        <v>65</v>
      </c>
      <c r="D65" s="18" t="s">
        <v>256</v>
      </c>
      <c r="E65" s="36"/>
      <c r="F65" s="36"/>
      <c r="G65" s="36"/>
      <c r="H65" s="36"/>
      <c r="I65" s="36"/>
      <c r="J65" s="36"/>
      <c r="K65" s="27">
        <v>205270.72</v>
      </c>
      <c r="L65" s="27">
        <v>0</v>
      </c>
      <c r="M65" s="27">
        <v>0</v>
      </c>
      <c r="N65" s="1"/>
      <c r="O65" s="15"/>
    </row>
    <row r="66" spans="1:15" ht="51.75" customHeight="1" outlineLevel="1" x14ac:dyDescent="0.25">
      <c r="A66" s="22"/>
      <c r="B66" s="39" t="s">
        <v>293</v>
      </c>
      <c r="C66" s="18" t="s">
        <v>65</v>
      </c>
      <c r="D66" s="18" t="s">
        <v>294</v>
      </c>
      <c r="E66" s="20"/>
      <c r="F66" s="20"/>
      <c r="G66" s="20"/>
      <c r="H66" s="20"/>
      <c r="I66" s="20"/>
      <c r="J66" s="20"/>
      <c r="K66" s="27">
        <v>506850.82</v>
      </c>
      <c r="L66" s="27">
        <v>0</v>
      </c>
      <c r="M66" s="27">
        <v>0</v>
      </c>
      <c r="N66" s="1"/>
      <c r="O66" s="15"/>
    </row>
    <row r="67" spans="1:15" ht="39" customHeight="1" outlineLevel="1" x14ac:dyDescent="0.25">
      <c r="A67" s="38" t="s">
        <v>155</v>
      </c>
      <c r="B67" s="39" t="s">
        <v>49</v>
      </c>
      <c r="C67" s="18"/>
      <c r="D67" s="18" t="s">
        <v>82</v>
      </c>
      <c r="E67" s="20"/>
      <c r="F67" s="20"/>
      <c r="G67" s="20"/>
      <c r="H67" s="20"/>
      <c r="I67" s="20"/>
      <c r="J67" s="20"/>
      <c r="K67" s="58">
        <f>K70+K72+K68</f>
        <v>42462013.859999999</v>
      </c>
      <c r="L67" s="58">
        <f>L70+L72+L68</f>
        <v>16508041</v>
      </c>
      <c r="M67" s="58">
        <f>M70+M72+M68</f>
        <v>16508041</v>
      </c>
      <c r="N67" s="1"/>
      <c r="O67" s="15"/>
    </row>
    <row r="68" spans="1:15" ht="25.5" customHeight="1" outlineLevel="1" x14ac:dyDescent="0.25">
      <c r="A68" s="22" t="s">
        <v>315</v>
      </c>
      <c r="B68" s="23" t="s">
        <v>257</v>
      </c>
      <c r="C68" s="18"/>
      <c r="D68" s="18" t="s">
        <v>250</v>
      </c>
      <c r="E68" s="20"/>
      <c r="F68" s="20"/>
      <c r="G68" s="20"/>
      <c r="H68" s="20"/>
      <c r="I68" s="20"/>
      <c r="J68" s="20"/>
      <c r="K68" s="54">
        <f>K69</f>
        <v>25914572.859999999</v>
      </c>
      <c r="L68" s="54">
        <f>L69</f>
        <v>0</v>
      </c>
      <c r="M68" s="54">
        <f>M69</f>
        <v>0</v>
      </c>
      <c r="N68" s="1"/>
      <c r="O68" s="15"/>
    </row>
    <row r="69" spans="1:15" ht="41.25" customHeight="1" outlineLevel="1" x14ac:dyDescent="0.25">
      <c r="A69" s="38"/>
      <c r="B69" s="39" t="s">
        <v>248</v>
      </c>
      <c r="C69" s="18" t="s">
        <v>65</v>
      </c>
      <c r="D69" s="18" t="s">
        <v>249</v>
      </c>
      <c r="E69" s="20"/>
      <c r="F69" s="20"/>
      <c r="G69" s="20"/>
      <c r="H69" s="20"/>
      <c r="I69" s="20"/>
      <c r="J69" s="20"/>
      <c r="K69" s="27">
        <v>25914572.859999999</v>
      </c>
      <c r="L69" s="27">
        <v>0</v>
      </c>
      <c r="M69" s="27">
        <v>0</v>
      </c>
      <c r="N69" s="1"/>
      <c r="O69" s="15"/>
    </row>
    <row r="70" spans="1:15" ht="42.75" customHeight="1" outlineLevel="1" x14ac:dyDescent="0.25">
      <c r="A70" s="22" t="s">
        <v>337</v>
      </c>
      <c r="B70" s="55" t="s">
        <v>83</v>
      </c>
      <c r="C70" s="24"/>
      <c r="D70" s="24" t="s">
        <v>84</v>
      </c>
      <c r="E70" s="20"/>
      <c r="F70" s="20"/>
      <c r="G70" s="20"/>
      <c r="H70" s="20"/>
      <c r="I70" s="20"/>
      <c r="J70" s="20"/>
      <c r="K70" s="25">
        <f>K71</f>
        <v>16508041</v>
      </c>
      <c r="L70" s="25">
        <f>L71</f>
        <v>16508041</v>
      </c>
      <c r="M70" s="25">
        <f>M71</f>
        <v>16508041</v>
      </c>
      <c r="N70" s="1"/>
      <c r="O70" s="15"/>
    </row>
    <row r="71" spans="1:15" ht="54" customHeight="1" outlineLevel="1" x14ac:dyDescent="0.25">
      <c r="A71" s="38"/>
      <c r="B71" s="39" t="s">
        <v>28</v>
      </c>
      <c r="C71" s="18" t="s">
        <v>65</v>
      </c>
      <c r="D71" s="18" t="s">
        <v>29</v>
      </c>
      <c r="E71" s="20"/>
      <c r="F71" s="20"/>
      <c r="G71" s="20"/>
      <c r="H71" s="20"/>
      <c r="I71" s="20"/>
      <c r="J71" s="20"/>
      <c r="K71" s="27">
        <v>16508041</v>
      </c>
      <c r="L71" s="27">
        <v>16508041</v>
      </c>
      <c r="M71" s="27">
        <v>16508041</v>
      </c>
      <c r="N71" s="59"/>
      <c r="O71" s="59"/>
    </row>
    <row r="72" spans="1:15" ht="39" customHeight="1" outlineLevel="1" x14ac:dyDescent="0.25">
      <c r="A72" s="22" t="s">
        <v>342</v>
      </c>
      <c r="B72" s="23" t="s">
        <v>192</v>
      </c>
      <c r="C72" s="24"/>
      <c r="D72" s="24" t="s">
        <v>193</v>
      </c>
      <c r="E72" s="20"/>
      <c r="F72" s="20"/>
      <c r="G72" s="20"/>
      <c r="H72" s="20"/>
      <c r="I72" s="20"/>
      <c r="J72" s="20"/>
      <c r="K72" s="25">
        <f>K73</f>
        <v>39400</v>
      </c>
      <c r="L72" s="25">
        <f>L73</f>
        <v>0</v>
      </c>
      <c r="M72" s="25">
        <f>M73</f>
        <v>0</v>
      </c>
      <c r="N72" s="1"/>
      <c r="O72" s="15"/>
    </row>
    <row r="73" spans="1:15" ht="36.75" customHeight="1" outlineLevel="1" x14ac:dyDescent="0.25">
      <c r="A73" s="38"/>
      <c r="B73" s="39" t="s">
        <v>209</v>
      </c>
      <c r="C73" s="18" t="s">
        <v>194</v>
      </c>
      <c r="D73" s="18" t="s">
        <v>208</v>
      </c>
      <c r="E73" s="20"/>
      <c r="F73" s="20"/>
      <c r="G73" s="20"/>
      <c r="H73" s="20"/>
      <c r="I73" s="20"/>
      <c r="J73" s="20"/>
      <c r="K73" s="27">
        <v>39400</v>
      </c>
      <c r="L73" s="27">
        <v>0</v>
      </c>
      <c r="M73" s="27">
        <v>0</v>
      </c>
      <c r="N73" s="1"/>
      <c r="O73" s="15"/>
    </row>
    <row r="74" spans="1:15" ht="35.25" customHeight="1" outlineLevel="1" x14ac:dyDescent="0.25">
      <c r="A74" s="38" t="s">
        <v>321</v>
      </c>
      <c r="B74" s="39" t="s">
        <v>36</v>
      </c>
      <c r="C74" s="18"/>
      <c r="D74" s="18" t="s">
        <v>37</v>
      </c>
      <c r="E74" s="20"/>
      <c r="F74" s="20"/>
      <c r="G74" s="20"/>
      <c r="H74" s="20"/>
      <c r="I74" s="20"/>
      <c r="J74" s="20"/>
      <c r="K74" s="54">
        <f>K75+K77+K81</f>
        <v>14918814.029999999</v>
      </c>
      <c r="L74" s="54">
        <f t="shared" ref="L74:M74" si="18">L75+L77+L81</f>
        <v>22853343.259999998</v>
      </c>
      <c r="M74" s="54">
        <f t="shared" si="18"/>
        <v>14888314.029999999</v>
      </c>
      <c r="N74" s="1"/>
      <c r="O74" s="15"/>
    </row>
    <row r="75" spans="1:15" ht="27.75" customHeight="1" outlineLevel="1" x14ac:dyDescent="0.25">
      <c r="A75" s="22" t="s">
        <v>338</v>
      </c>
      <c r="B75" s="55" t="s">
        <v>85</v>
      </c>
      <c r="C75" s="24"/>
      <c r="D75" s="24" t="s">
        <v>86</v>
      </c>
      <c r="E75" s="20"/>
      <c r="F75" s="20"/>
      <c r="G75" s="20"/>
      <c r="H75" s="20"/>
      <c r="I75" s="20"/>
      <c r="J75" s="20"/>
      <c r="K75" s="60">
        <f>K76</f>
        <v>14715113</v>
      </c>
      <c r="L75" s="25">
        <f>L76</f>
        <v>14715113</v>
      </c>
      <c r="M75" s="25">
        <f>M76</f>
        <v>14715113</v>
      </c>
      <c r="N75" s="1"/>
      <c r="O75" s="15"/>
    </row>
    <row r="76" spans="1:15" ht="40.5" customHeight="1" outlineLevel="1" x14ac:dyDescent="0.25">
      <c r="A76" s="38"/>
      <c r="B76" s="39" t="s">
        <v>38</v>
      </c>
      <c r="C76" s="18" t="s">
        <v>65</v>
      </c>
      <c r="D76" s="18" t="s">
        <v>39</v>
      </c>
      <c r="E76" s="20"/>
      <c r="F76" s="20"/>
      <c r="G76" s="20"/>
      <c r="H76" s="20"/>
      <c r="I76" s="20"/>
      <c r="J76" s="20"/>
      <c r="K76" s="27">
        <v>14715113</v>
      </c>
      <c r="L76" s="27">
        <v>14715113</v>
      </c>
      <c r="M76" s="27">
        <v>14715113</v>
      </c>
      <c r="N76" s="59"/>
      <c r="O76" s="15"/>
    </row>
    <row r="77" spans="1:15" ht="35.25" customHeight="1" outlineLevel="1" x14ac:dyDescent="0.25">
      <c r="A77" s="22" t="s">
        <v>339</v>
      </c>
      <c r="B77" s="23" t="s">
        <v>133</v>
      </c>
      <c r="C77" s="24"/>
      <c r="D77" s="24" t="s">
        <v>134</v>
      </c>
      <c r="E77" s="35"/>
      <c r="F77" s="35"/>
      <c r="G77" s="35"/>
      <c r="H77" s="35"/>
      <c r="I77" s="35"/>
      <c r="J77" s="35"/>
      <c r="K77" s="25">
        <f>K78+K79+K80</f>
        <v>203701.03</v>
      </c>
      <c r="L77" s="25">
        <f t="shared" ref="L77:M77" si="19">L78+L79+L80</f>
        <v>173201.03</v>
      </c>
      <c r="M77" s="25">
        <f t="shared" si="19"/>
        <v>173201.03</v>
      </c>
      <c r="N77" s="1"/>
      <c r="O77" s="15"/>
    </row>
    <row r="78" spans="1:15" ht="27.75" customHeight="1" outlineLevel="1" x14ac:dyDescent="0.25">
      <c r="A78" s="22"/>
      <c r="B78" s="39" t="s">
        <v>189</v>
      </c>
      <c r="C78" s="18" t="s">
        <v>65</v>
      </c>
      <c r="D78" s="18" t="s">
        <v>195</v>
      </c>
      <c r="E78" s="28"/>
      <c r="F78" s="28"/>
      <c r="G78" s="28"/>
      <c r="H78" s="28"/>
      <c r="I78" s="28"/>
      <c r="J78" s="28"/>
      <c r="K78" s="27">
        <v>30500</v>
      </c>
      <c r="L78" s="27">
        <v>0</v>
      </c>
      <c r="M78" s="27">
        <v>0</v>
      </c>
      <c r="N78" s="1"/>
      <c r="O78" s="15"/>
    </row>
    <row r="79" spans="1:15" ht="51.75" customHeight="1" outlineLevel="1" x14ac:dyDescent="0.25">
      <c r="A79" s="22"/>
      <c r="B79" s="39" t="s">
        <v>251</v>
      </c>
      <c r="C79" s="18" t="s">
        <v>65</v>
      </c>
      <c r="D79" s="18" t="s">
        <v>252</v>
      </c>
      <c r="E79" s="35"/>
      <c r="F79" s="35"/>
      <c r="G79" s="35"/>
      <c r="H79" s="35"/>
      <c r="I79" s="35"/>
      <c r="J79" s="35"/>
      <c r="K79" s="27">
        <v>168005</v>
      </c>
      <c r="L79" s="27">
        <v>168005</v>
      </c>
      <c r="M79" s="27">
        <v>168005</v>
      </c>
      <c r="N79" s="1"/>
      <c r="O79" s="15"/>
    </row>
    <row r="80" spans="1:15" ht="55.5" customHeight="1" outlineLevel="1" x14ac:dyDescent="0.25">
      <c r="A80" s="22"/>
      <c r="B80" s="26" t="s">
        <v>253</v>
      </c>
      <c r="C80" s="18" t="s">
        <v>65</v>
      </c>
      <c r="D80" s="18" t="s">
        <v>254</v>
      </c>
      <c r="E80" s="35"/>
      <c r="F80" s="35"/>
      <c r="G80" s="35"/>
      <c r="H80" s="35"/>
      <c r="I80" s="35"/>
      <c r="J80" s="35"/>
      <c r="K80" s="27">
        <v>5196.03</v>
      </c>
      <c r="L80" s="27">
        <v>5196.03</v>
      </c>
      <c r="M80" s="27">
        <v>5196.03</v>
      </c>
      <c r="N80" s="15"/>
      <c r="O80" s="15"/>
    </row>
    <row r="81" spans="1:15" ht="36.75" customHeight="1" outlineLevel="1" x14ac:dyDescent="0.25">
      <c r="A81" s="22" t="s">
        <v>340</v>
      </c>
      <c r="B81" s="23" t="s">
        <v>132</v>
      </c>
      <c r="C81" s="24"/>
      <c r="D81" s="24" t="s">
        <v>213</v>
      </c>
      <c r="E81" s="35"/>
      <c r="F81" s="35"/>
      <c r="G81" s="35"/>
      <c r="H81" s="35"/>
      <c r="I81" s="35"/>
      <c r="J81" s="35"/>
      <c r="K81" s="25">
        <f>K82</f>
        <v>0</v>
      </c>
      <c r="L81" s="25">
        <f t="shared" ref="L81:M81" si="20">L82</f>
        <v>7965029.2300000004</v>
      </c>
      <c r="M81" s="25">
        <f t="shared" si="20"/>
        <v>0</v>
      </c>
      <c r="N81" s="1"/>
      <c r="O81" s="15"/>
    </row>
    <row r="82" spans="1:15" ht="72" customHeight="1" outlineLevel="1" x14ac:dyDescent="0.25">
      <c r="A82" s="38"/>
      <c r="B82" s="39" t="s">
        <v>295</v>
      </c>
      <c r="C82" s="18" t="s">
        <v>65</v>
      </c>
      <c r="D82" s="18" t="s">
        <v>305</v>
      </c>
      <c r="E82" s="28"/>
      <c r="F82" s="28"/>
      <c r="G82" s="28"/>
      <c r="H82" s="28"/>
      <c r="I82" s="28"/>
      <c r="J82" s="28"/>
      <c r="K82" s="27">
        <v>0</v>
      </c>
      <c r="L82" s="27">
        <v>7965029.2300000004</v>
      </c>
      <c r="M82" s="27">
        <v>0</v>
      </c>
      <c r="N82" s="1"/>
      <c r="O82" s="15"/>
    </row>
    <row r="83" spans="1:15" ht="38.25" customHeight="1" x14ac:dyDescent="0.25">
      <c r="A83" s="38" t="s">
        <v>341</v>
      </c>
      <c r="B83" s="39" t="s">
        <v>54</v>
      </c>
      <c r="C83" s="18"/>
      <c r="D83" s="18" t="s">
        <v>55</v>
      </c>
      <c r="K83" s="54">
        <f>K84+K87</f>
        <v>18217094</v>
      </c>
      <c r="L83" s="54">
        <f>L84+L87</f>
        <v>18217094</v>
      </c>
      <c r="M83" s="54">
        <f>M84+M87</f>
        <v>18217094</v>
      </c>
      <c r="N83" s="1"/>
      <c r="O83" s="15"/>
    </row>
    <row r="84" spans="1:15" ht="43.5" customHeight="1" x14ac:dyDescent="0.25">
      <c r="A84" s="22" t="s">
        <v>343</v>
      </c>
      <c r="B84" s="23" t="s">
        <v>87</v>
      </c>
      <c r="C84" s="24"/>
      <c r="D84" s="24" t="s">
        <v>135</v>
      </c>
      <c r="K84" s="25">
        <f>K85+K86</f>
        <v>16299880</v>
      </c>
      <c r="L84" s="25">
        <f>L85+L86</f>
        <v>16299880</v>
      </c>
      <c r="M84" s="25">
        <f>M85+M86</f>
        <v>16299880</v>
      </c>
      <c r="N84" s="1"/>
      <c r="O84" s="15"/>
    </row>
    <row r="85" spans="1:15" ht="51.75" customHeight="1" x14ac:dyDescent="0.25">
      <c r="A85" s="56"/>
      <c r="B85" s="39" t="s">
        <v>266</v>
      </c>
      <c r="C85" s="18" t="s">
        <v>63</v>
      </c>
      <c r="D85" s="18" t="s">
        <v>42</v>
      </c>
      <c r="K85" s="27">
        <v>2648167</v>
      </c>
      <c r="L85" s="27">
        <v>2648167</v>
      </c>
      <c r="M85" s="27">
        <v>2648167</v>
      </c>
      <c r="N85" s="59"/>
      <c r="O85" s="15"/>
    </row>
    <row r="86" spans="1:15" ht="38.25" customHeight="1" x14ac:dyDescent="0.25">
      <c r="A86" s="56"/>
      <c r="B86" s="39" t="s">
        <v>6</v>
      </c>
      <c r="C86" s="18" t="s">
        <v>65</v>
      </c>
      <c r="D86" s="18" t="s">
        <v>43</v>
      </c>
      <c r="K86" s="27">
        <v>13651713</v>
      </c>
      <c r="L86" s="27">
        <v>13651713</v>
      </c>
      <c r="M86" s="27">
        <v>13651713</v>
      </c>
      <c r="N86" s="59"/>
      <c r="O86" s="15"/>
    </row>
    <row r="87" spans="1:15" ht="24.75" customHeight="1" x14ac:dyDescent="0.25">
      <c r="A87" s="22" t="s">
        <v>344</v>
      </c>
      <c r="B87" s="23" t="s">
        <v>106</v>
      </c>
      <c r="C87" s="24"/>
      <c r="D87" s="24" t="s">
        <v>107</v>
      </c>
      <c r="K87" s="25">
        <f>K88</f>
        <v>1917214</v>
      </c>
      <c r="L87" s="25">
        <f>L88</f>
        <v>1917214</v>
      </c>
      <c r="M87" s="25">
        <f>M88</f>
        <v>1917214</v>
      </c>
      <c r="N87" s="1"/>
      <c r="O87" s="15"/>
    </row>
    <row r="88" spans="1:15" ht="24.75" customHeight="1" x14ac:dyDescent="0.25">
      <c r="A88" s="56"/>
      <c r="B88" s="39" t="s">
        <v>267</v>
      </c>
      <c r="C88" s="18" t="s">
        <v>65</v>
      </c>
      <c r="D88" s="18" t="s">
        <v>62</v>
      </c>
      <c r="K88" s="27">
        <v>1917214</v>
      </c>
      <c r="L88" s="27">
        <v>1917214</v>
      </c>
      <c r="M88" s="27">
        <v>1917214</v>
      </c>
      <c r="N88" s="1"/>
      <c r="O88" s="15"/>
    </row>
    <row r="89" spans="1:15" ht="35.85" customHeight="1" outlineLevel="1" x14ac:dyDescent="0.25">
      <c r="A89" s="16" t="s">
        <v>173</v>
      </c>
      <c r="B89" s="50" t="s">
        <v>136</v>
      </c>
      <c r="C89" s="19"/>
      <c r="D89" s="19" t="s">
        <v>11</v>
      </c>
      <c r="E89" s="20"/>
      <c r="F89" s="20"/>
      <c r="G89" s="20"/>
      <c r="H89" s="20"/>
      <c r="I89" s="20"/>
      <c r="J89" s="20"/>
      <c r="K89" s="51">
        <f>K90+K98+K110+K116</f>
        <v>476222619.19999999</v>
      </c>
      <c r="L89" s="51">
        <f t="shared" ref="L89:M89" si="21">L90+L98+L110+L116</f>
        <v>492323496.56</v>
      </c>
      <c r="M89" s="51">
        <f t="shared" si="21"/>
        <v>502997126</v>
      </c>
      <c r="N89" s="1"/>
      <c r="O89" s="15"/>
    </row>
    <row r="90" spans="1:15" ht="27" customHeight="1" outlineLevel="1" x14ac:dyDescent="0.25">
      <c r="A90" s="38" t="s">
        <v>156</v>
      </c>
      <c r="B90" s="53" t="s">
        <v>12</v>
      </c>
      <c r="C90" s="18"/>
      <c r="D90" s="18" t="s">
        <v>13</v>
      </c>
      <c r="E90" s="20"/>
      <c r="F90" s="20"/>
      <c r="G90" s="20"/>
      <c r="H90" s="20"/>
      <c r="I90" s="20"/>
      <c r="J90" s="20"/>
      <c r="K90" s="54">
        <f>K91+K94+K96</f>
        <v>104161572</v>
      </c>
      <c r="L90" s="54">
        <f t="shared" ref="L90:M90" si="22">L91+L94+L96</f>
        <v>110763424.56</v>
      </c>
      <c r="M90" s="54">
        <f t="shared" si="22"/>
        <v>111014841</v>
      </c>
      <c r="N90" s="1"/>
      <c r="O90" s="15"/>
    </row>
    <row r="91" spans="1:15" ht="37.5" customHeight="1" outlineLevel="1" x14ac:dyDescent="0.25">
      <c r="A91" s="22" t="s">
        <v>300</v>
      </c>
      <c r="B91" s="55" t="s">
        <v>89</v>
      </c>
      <c r="C91" s="24"/>
      <c r="D91" s="24" t="s">
        <v>90</v>
      </c>
      <c r="E91" s="20"/>
      <c r="F91" s="20"/>
      <c r="G91" s="20"/>
      <c r="H91" s="20"/>
      <c r="I91" s="20"/>
      <c r="J91" s="20"/>
      <c r="K91" s="25">
        <f>K93+K92</f>
        <v>101674132</v>
      </c>
      <c r="L91" s="25">
        <f>L93+L92</f>
        <v>105073954</v>
      </c>
      <c r="M91" s="25">
        <f>M93+M92</f>
        <v>108527401</v>
      </c>
      <c r="N91" s="1"/>
      <c r="O91" s="15"/>
    </row>
    <row r="92" spans="1:15" ht="40.5" customHeight="1" outlineLevel="1" x14ac:dyDescent="0.25">
      <c r="A92" s="56"/>
      <c r="B92" s="53" t="s">
        <v>15</v>
      </c>
      <c r="C92" s="18" t="s">
        <v>64</v>
      </c>
      <c r="D92" s="18" t="s">
        <v>16</v>
      </c>
      <c r="E92" s="20"/>
      <c r="F92" s="20"/>
      <c r="G92" s="20"/>
      <c r="H92" s="20"/>
      <c r="I92" s="20"/>
      <c r="J92" s="20"/>
      <c r="K92" s="27">
        <v>45783418</v>
      </c>
      <c r="L92" s="27">
        <v>45783418</v>
      </c>
      <c r="M92" s="27">
        <v>45783418</v>
      </c>
      <c r="N92" s="15"/>
      <c r="O92" s="15"/>
    </row>
    <row r="93" spans="1:15" ht="70.5" customHeight="1" outlineLevel="1" x14ac:dyDescent="0.25">
      <c r="A93" s="56"/>
      <c r="B93" s="53" t="s">
        <v>1</v>
      </c>
      <c r="C93" s="18" t="s">
        <v>64</v>
      </c>
      <c r="D93" s="18" t="s">
        <v>14</v>
      </c>
      <c r="E93" s="20"/>
      <c r="F93" s="20"/>
      <c r="G93" s="20"/>
      <c r="H93" s="20"/>
      <c r="I93" s="20"/>
      <c r="J93" s="20"/>
      <c r="K93" s="27">
        <v>55890714</v>
      </c>
      <c r="L93" s="27">
        <v>59290536</v>
      </c>
      <c r="M93" s="27">
        <v>62743983</v>
      </c>
      <c r="N93" s="1"/>
      <c r="O93" s="15"/>
    </row>
    <row r="94" spans="1:15" ht="39.75" customHeight="1" outlineLevel="1" x14ac:dyDescent="0.25">
      <c r="A94" s="22" t="s">
        <v>301</v>
      </c>
      <c r="B94" s="55" t="s">
        <v>91</v>
      </c>
      <c r="C94" s="24"/>
      <c r="D94" s="24" t="s">
        <v>92</v>
      </c>
      <c r="E94" s="20"/>
      <c r="F94" s="20"/>
      <c r="G94" s="20"/>
      <c r="H94" s="20"/>
      <c r="I94" s="20"/>
      <c r="J94" s="20"/>
      <c r="K94" s="25">
        <f>K95</f>
        <v>2487440</v>
      </c>
      <c r="L94" s="25">
        <f>L95</f>
        <v>2487440</v>
      </c>
      <c r="M94" s="25">
        <f>M95</f>
        <v>2487440</v>
      </c>
      <c r="N94" s="1"/>
      <c r="O94" s="15"/>
    </row>
    <row r="95" spans="1:15" ht="40.5" customHeight="1" outlineLevel="1" x14ac:dyDescent="0.25">
      <c r="A95" s="56"/>
      <c r="B95" s="53" t="s">
        <v>53</v>
      </c>
      <c r="C95" s="18" t="s">
        <v>64</v>
      </c>
      <c r="D95" s="18" t="s">
        <v>18</v>
      </c>
      <c r="E95" s="20"/>
      <c r="F95" s="20"/>
      <c r="G95" s="20"/>
      <c r="H95" s="20"/>
      <c r="I95" s="20"/>
      <c r="J95" s="20"/>
      <c r="K95" s="27">
        <v>2487440</v>
      </c>
      <c r="L95" s="27">
        <v>2487440</v>
      </c>
      <c r="M95" s="27">
        <v>2487440</v>
      </c>
      <c r="N95" s="1"/>
      <c r="O95" s="15"/>
    </row>
    <row r="96" spans="1:15" ht="40.5" customHeight="1" outlineLevel="1" x14ac:dyDescent="0.25">
      <c r="A96" s="22" t="s">
        <v>302</v>
      </c>
      <c r="B96" s="55" t="s">
        <v>138</v>
      </c>
      <c r="C96" s="24"/>
      <c r="D96" s="24" t="s">
        <v>137</v>
      </c>
      <c r="E96" s="36"/>
      <c r="F96" s="36"/>
      <c r="G96" s="36"/>
      <c r="H96" s="36"/>
      <c r="I96" s="36"/>
      <c r="J96" s="36"/>
      <c r="K96" s="25">
        <f>K97</f>
        <v>0</v>
      </c>
      <c r="L96" s="25">
        <f t="shared" ref="L96:M96" si="23">L97</f>
        <v>3202030.56</v>
      </c>
      <c r="M96" s="25">
        <f t="shared" si="23"/>
        <v>0</v>
      </c>
      <c r="N96" s="1"/>
      <c r="O96" s="15"/>
    </row>
    <row r="97" spans="1:15" ht="69" customHeight="1" outlineLevel="1" x14ac:dyDescent="0.25">
      <c r="A97" s="61"/>
      <c r="B97" s="39" t="s">
        <v>304</v>
      </c>
      <c r="C97" s="18" t="s">
        <v>64</v>
      </c>
      <c r="D97" s="18" t="s">
        <v>292</v>
      </c>
      <c r="E97" s="36"/>
      <c r="F97" s="36"/>
      <c r="G97" s="36"/>
      <c r="H97" s="36"/>
      <c r="I97" s="36"/>
      <c r="J97" s="36"/>
      <c r="K97" s="27">
        <v>0</v>
      </c>
      <c r="L97" s="27">
        <v>3202030.56</v>
      </c>
      <c r="M97" s="27">
        <v>0</v>
      </c>
      <c r="N97" s="1"/>
      <c r="O97" s="15"/>
    </row>
    <row r="98" spans="1:15" ht="29.25" customHeight="1" outlineLevel="1" x14ac:dyDescent="0.25">
      <c r="A98" s="38" t="s">
        <v>346</v>
      </c>
      <c r="B98" s="53" t="s">
        <v>19</v>
      </c>
      <c r="C98" s="18"/>
      <c r="D98" s="18" t="s">
        <v>93</v>
      </c>
      <c r="E98" s="20"/>
      <c r="F98" s="20"/>
      <c r="G98" s="20"/>
      <c r="H98" s="20"/>
      <c r="I98" s="20"/>
      <c r="J98" s="20"/>
      <c r="K98" s="54">
        <f>K101+K105+K99</f>
        <v>319029409.19999999</v>
      </c>
      <c r="L98" s="54">
        <f t="shared" ref="L98:M98" si="24">L101+L105+L99</f>
        <v>327365494.19999999</v>
      </c>
      <c r="M98" s="54">
        <f t="shared" si="24"/>
        <v>337645353.19999999</v>
      </c>
      <c r="N98" s="1"/>
      <c r="O98" s="15"/>
    </row>
    <row r="99" spans="1:15" ht="33" customHeight="1" outlineLevel="1" x14ac:dyDescent="0.25">
      <c r="A99" s="61" t="s">
        <v>347</v>
      </c>
      <c r="B99" s="55" t="s">
        <v>205</v>
      </c>
      <c r="C99" s="24"/>
      <c r="D99" s="24" t="s">
        <v>206</v>
      </c>
      <c r="E99" s="62"/>
      <c r="F99" s="36"/>
      <c r="G99" s="36"/>
      <c r="H99" s="36"/>
      <c r="I99" s="36"/>
      <c r="J99" s="36"/>
      <c r="K99" s="63">
        <f>K100</f>
        <v>4750000</v>
      </c>
      <c r="L99" s="63">
        <f>L100</f>
        <v>1470000</v>
      </c>
      <c r="M99" s="63">
        <f>M100</f>
        <v>0</v>
      </c>
      <c r="N99" s="1"/>
      <c r="O99" s="15"/>
    </row>
    <row r="100" spans="1:15" ht="55.5" customHeight="1" outlineLevel="1" x14ac:dyDescent="0.25">
      <c r="A100" s="56"/>
      <c r="B100" s="53" t="s">
        <v>139</v>
      </c>
      <c r="C100" s="18" t="s">
        <v>64</v>
      </c>
      <c r="D100" s="18" t="s">
        <v>207</v>
      </c>
      <c r="E100" s="64"/>
      <c r="F100" s="20"/>
      <c r="G100" s="20"/>
      <c r="H100" s="20"/>
      <c r="I100" s="20"/>
      <c r="J100" s="20"/>
      <c r="K100" s="49">
        <v>4750000</v>
      </c>
      <c r="L100" s="49">
        <v>1470000</v>
      </c>
      <c r="M100" s="49">
        <v>0</v>
      </c>
      <c r="N100" s="1"/>
      <c r="O100" s="15"/>
    </row>
    <row r="101" spans="1:15" ht="50.25" customHeight="1" outlineLevel="1" x14ac:dyDescent="0.25">
      <c r="A101" s="22" t="s">
        <v>348</v>
      </c>
      <c r="B101" s="55" t="s">
        <v>94</v>
      </c>
      <c r="C101" s="24"/>
      <c r="D101" s="24" t="s">
        <v>95</v>
      </c>
      <c r="E101" s="20"/>
      <c r="F101" s="20"/>
      <c r="G101" s="20"/>
      <c r="H101" s="20"/>
      <c r="I101" s="20"/>
      <c r="J101" s="20"/>
      <c r="K101" s="25">
        <f>K103+K104+K102</f>
        <v>289521452</v>
      </c>
      <c r="L101" s="25">
        <f>L103+L104+L102</f>
        <v>300877437</v>
      </c>
      <c r="M101" s="25">
        <f>M103+M104+M102</f>
        <v>312394651</v>
      </c>
      <c r="N101" s="1"/>
      <c r="O101" s="15"/>
    </row>
    <row r="102" spans="1:15" ht="67.5" customHeight="1" outlineLevel="1" x14ac:dyDescent="0.25">
      <c r="A102" s="22"/>
      <c r="B102" s="53" t="s">
        <v>182</v>
      </c>
      <c r="C102" s="18" t="s">
        <v>64</v>
      </c>
      <c r="D102" s="18" t="s">
        <v>183</v>
      </c>
      <c r="E102" s="20"/>
      <c r="F102" s="20"/>
      <c r="G102" s="20"/>
      <c r="H102" s="20"/>
      <c r="I102" s="20"/>
      <c r="J102" s="20"/>
      <c r="K102" s="27">
        <v>19305000</v>
      </c>
      <c r="L102" s="27">
        <v>19305000</v>
      </c>
      <c r="M102" s="27">
        <v>19305000</v>
      </c>
      <c r="N102" s="1"/>
      <c r="O102" s="15"/>
    </row>
    <row r="103" spans="1:15" ht="43.5" customHeight="1" outlineLevel="1" x14ac:dyDescent="0.25">
      <c r="A103" s="56"/>
      <c r="B103" s="53" t="s">
        <v>20</v>
      </c>
      <c r="C103" s="18" t="s">
        <v>64</v>
      </c>
      <c r="D103" s="18" t="s">
        <v>21</v>
      </c>
      <c r="E103" s="20"/>
      <c r="F103" s="20"/>
      <c r="G103" s="20"/>
      <c r="H103" s="20"/>
      <c r="I103" s="20"/>
      <c r="J103" s="20"/>
      <c r="K103" s="27">
        <v>89304461</v>
      </c>
      <c r="L103" s="27">
        <v>89304461</v>
      </c>
      <c r="M103" s="27">
        <v>89304461</v>
      </c>
      <c r="N103" s="15"/>
      <c r="O103" s="15"/>
    </row>
    <row r="104" spans="1:15" ht="87.75" customHeight="1" outlineLevel="1" x14ac:dyDescent="0.25">
      <c r="A104" s="56"/>
      <c r="B104" s="53" t="s">
        <v>268</v>
      </c>
      <c r="C104" s="18" t="s">
        <v>64</v>
      </c>
      <c r="D104" s="18" t="s">
        <v>22</v>
      </c>
      <c r="E104" s="20"/>
      <c r="F104" s="20"/>
      <c r="G104" s="20"/>
      <c r="H104" s="20"/>
      <c r="I104" s="20"/>
      <c r="J104" s="20"/>
      <c r="K104" s="27">
        <v>180911991</v>
      </c>
      <c r="L104" s="27">
        <v>192267976</v>
      </c>
      <c r="M104" s="27">
        <v>203785190</v>
      </c>
      <c r="N104" s="1"/>
      <c r="O104" s="15"/>
    </row>
    <row r="105" spans="1:15" ht="35.25" customHeight="1" outlineLevel="1" x14ac:dyDescent="0.25">
      <c r="A105" s="22" t="s">
        <v>349</v>
      </c>
      <c r="B105" s="55" t="s">
        <v>96</v>
      </c>
      <c r="C105" s="24"/>
      <c r="D105" s="24" t="s">
        <v>97</v>
      </c>
      <c r="E105" s="20"/>
      <c r="F105" s="20"/>
      <c r="G105" s="20"/>
      <c r="H105" s="20"/>
      <c r="I105" s="20"/>
      <c r="J105" s="20"/>
      <c r="K105" s="25">
        <f>K106+K108+K107+K109</f>
        <v>24757957.199999999</v>
      </c>
      <c r="L105" s="25">
        <f t="shared" ref="L105:M105" si="25">L106+L108+L107+L109</f>
        <v>25018057.199999999</v>
      </c>
      <c r="M105" s="25">
        <f t="shared" si="25"/>
        <v>25250702.199999999</v>
      </c>
      <c r="N105" s="1"/>
      <c r="O105" s="15"/>
    </row>
    <row r="106" spans="1:15" ht="23.85" customHeight="1" outlineLevel="1" x14ac:dyDescent="0.25">
      <c r="A106" s="56"/>
      <c r="B106" s="53" t="s">
        <v>17</v>
      </c>
      <c r="C106" s="18" t="s">
        <v>64</v>
      </c>
      <c r="D106" s="18" t="s">
        <v>50</v>
      </c>
      <c r="E106" s="20"/>
      <c r="F106" s="20"/>
      <c r="G106" s="20"/>
      <c r="H106" s="20"/>
      <c r="I106" s="20"/>
      <c r="J106" s="20"/>
      <c r="K106" s="27">
        <v>1586920</v>
      </c>
      <c r="L106" s="27">
        <v>1586920</v>
      </c>
      <c r="M106" s="27">
        <v>1586920</v>
      </c>
      <c r="N106" s="1"/>
      <c r="O106" s="15"/>
    </row>
    <row r="107" spans="1:15" ht="40.5" customHeight="1" outlineLevel="1" x14ac:dyDescent="0.25">
      <c r="A107" s="56"/>
      <c r="B107" s="39" t="s">
        <v>200</v>
      </c>
      <c r="C107" s="18" t="s">
        <v>64</v>
      </c>
      <c r="D107" s="18" t="s">
        <v>201</v>
      </c>
      <c r="E107" s="20"/>
      <c r="F107" s="20"/>
      <c r="G107" s="20"/>
      <c r="H107" s="20"/>
      <c r="I107" s="20"/>
      <c r="J107" s="20"/>
      <c r="K107" s="27">
        <v>6890100</v>
      </c>
      <c r="L107" s="27">
        <v>6890100</v>
      </c>
      <c r="M107" s="27">
        <v>6890100</v>
      </c>
      <c r="N107" s="1"/>
      <c r="O107" s="15"/>
    </row>
    <row r="108" spans="1:15" ht="69" customHeight="1" outlineLevel="1" x14ac:dyDescent="0.25">
      <c r="A108" s="56"/>
      <c r="B108" s="53" t="s">
        <v>269</v>
      </c>
      <c r="C108" s="18" t="s">
        <v>64</v>
      </c>
      <c r="D108" s="18" t="s">
        <v>232</v>
      </c>
      <c r="E108" s="20"/>
      <c r="F108" s="20"/>
      <c r="G108" s="20"/>
      <c r="H108" s="20"/>
      <c r="I108" s="20"/>
      <c r="J108" s="20"/>
      <c r="K108" s="27">
        <v>14796800</v>
      </c>
      <c r="L108" s="27">
        <v>15056900</v>
      </c>
      <c r="M108" s="27">
        <v>15289545</v>
      </c>
      <c r="N108" s="1"/>
      <c r="O108" s="15"/>
    </row>
    <row r="109" spans="1:15" ht="67.5" customHeight="1" outlineLevel="1" x14ac:dyDescent="0.25">
      <c r="A109" s="56"/>
      <c r="B109" s="53" t="s">
        <v>263</v>
      </c>
      <c r="C109" s="18" t="s">
        <v>64</v>
      </c>
      <c r="D109" s="18" t="s">
        <v>264</v>
      </c>
      <c r="E109" s="28"/>
      <c r="F109" s="20"/>
      <c r="G109" s="20"/>
      <c r="H109" s="20"/>
      <c r="I109" s="20"/>
      <c r="J109" s="20"/>
      <c r="K109" s="29">
        <v>1484137.2</v>
      </c>
      <c r="L109" s="29">
        <v>1484137.2</v>
      </c>
      <c r="M109" s="29">
        <v>1484137.2</v>
      </c>
      <c r="N109" s="1"/>
      <c r="O109" s="15"/>
    </row>
    <row r="110" spans="1:15" ht="40.5" customHeight="1" outlineLevel="1" x14ac:dyDescent="0.25">
      <c r="A110" s="38" t="s">
        <v>350</v>
      </c>
      <c r="B110" s="53" t="s">
        <v>23</v>
      </c>
      <c r="C110" s="18"/>
      <c r="D110" s="18" t="s">
        <v>24</v>
      </c>
      <c r="E110" s="20"/>
      <c r="F110" s="20"/>
      <c r="G110" s="20"/>
      <c r="H110" s="20"/>
      <c r="I110" s="20"/>
      <c r="J110" s="20"/>
      <c r="K110" s="54">
        <f>K111+K114</f>
        <v>31871913</v>
      </c>
      <c r="L110" s="54">
        <f t="shared" ref="L110:M110" si="26">L111+L114</f>
        <v>32898969.800000001</v>
      </c>
      <c r="M110" s="54">
        <f t="shared" si="26"/>
        <v>32898969.800000001</v>
      </c>
      <c r="N110" s="1"/>
      <c r="O110" s="15"/>
    </row>
    <row r="111" spans="1:15" ht="55.5" customHeight="1" outlineLevel="1" x14ac:dyDescent="0.25">
      <c r="A111" s="22" t="s">
        <v>351</v>
      </c>
      <c r="B111" s="55" t="s">
        <v>98</v>
      </c>
      <c r="C111" s="24"/>
      <c r="D111" s="24" t="s">
        <v>99</v>
      </c>
      <c r="E111" s="20"/>
      <c r="F111" s="20"/>
      <c r="G111" s="20"/>
      <c r="H111" s="20"/>
      <c r="I111" s="20"/>
      <c r="J111" s="20"/>
      <c r="K111" s="25">
        <f>K112+K113</f>
        <v>28630943</v>
      </c>
      <c r="L111" s="25">
        <f>L112+L113</f>
        <v>28630943</v>
      </c>
      <c r="M111" s="25">
        <f>M112+M113</f>
        <v>28630943</v>
      </c>
      <c r="N111" s="1"/>
      <c r="O111" s="15"/>
    </row>
    <row r="112" spans="1:15" ht="35.85" customHeight="1" outlineLevel="1" x14ac:dyDescent="0.25">
      <c r="A112" s="56"/>
      <c r="B112" s="53" t="s">
        <v>25</v>
      </c>
      <c r="C112" s="18" t="s">
        <v>64</v>
      </c>
      <c r="D112" s="18" t="s">
        <v>26</v>
      </c>
      <c r="E112" s="20"/>
      <c r="F112" s="20"/>
      <c r="G112" s="20"/>
      <c r="H112" s="20"/>
      <c r="I112" s="20"/>
      <c r="J112" s="20"/>
      <c r="K112" s="27">
        <v>27321838</v>
      </c>
      <c r="L112" s="27">
        <v>27321838</v>
      </c>
      <c r="M112" s="27">
        <v>27321838</v>
      </c>
      <c r="N112" s="15"/>
      <c r="O112" s="15"/>
    </row>
    <row r="113" spans="1:15" ht="23.25" customHeight="1" outlineLevel="1" x14ac:dyDescent="0.25">
      <c r="A113" s="56"/>
      <c r="B113" s="53" t="s">
        <v>233</v>
      </c>
      <c r="C113" s="18" t="s">
        <v>64</v>
      </c>
      <c r="D113" s="18" t="s">
        <v>234</v>
      </c>
      <c r="E113" s="20"/>
      <c r="F113" s="20"/>
      <c r="G113" s="20"/>
      <c r="H113" s="20"/>
      <c r="I113" s="20"/>
      <c r="J113" s="20"/>
      <c r="K113" s="27">
        <v>1309105</v>
      </c>
      <c r="L113" s="27">
        <v>1309105</v>
      </c>
      <c r="M113" s="27">
        <v>1309105</v>
      </c>
      <c r="N113" s="15"/>
      <c r="O113" s="15"/>
    </row>
    <row r="114" spans="1:15" ht="35.85" customHeight="1" outlineLevel="1" x14ac:dyDescent="0.25">
      <c r="A114" s="22" t="s">
        <v>352</v>
      </c>
      <c r="B114" s="55" t="s">
        <v>100</v>
      </c>
      <c r="C114" s="24"/>
      <c r="D114" s="24" t="s">
        <v>101</v>
      </c>
      <c r="E114" s="20"/>
      <c r="F114" s="20"/>
      <c r="G114" s="20"/>
      <c r="H114" s="20"/>
      <c r="I114" s="20"/>
      <c r="J114" s="20"/>
      <c r="K114" s="25">
        <f>K115</f>
        <v>3240970</v>
      </c>
      <c r="L114" s="25">
        <f t="shared" ref="L114:M114" si="27">L115</f>
        <v>4268026.8</v>
      </c>
      <c r="M114" s="25">
        <f t="shared" si="27"/>
        <v>4268026.8</v>
      </c>
      <c r="N114" s="1"/>
      <c r="O114" s="15"/>
    </row>
    <row r="115" spans="1:15" ht="35.85" customHeight="1" outlineLevel="1" x14ac:dyDescent="0.25">
      <c r="A115" s="56"/>
      <c r="B115" s="53" t="s">
        <v>212</v>
      </c>
      <c r="C115" s="18" t="s">
        <v>64</v>
      </c>
      <c r="D115" s="18" t="s">
        <v>30</v>
      </c>
      <c r="E115" s="20"/>
      <c r="F115" s="20"/>
      <c r="G115" s="20"/>
      <c r="H115" s="20"/>
      <c r="I115" s="20"/>
      <c r="J115" s="20"/>
      <c r="K115" s="27">
        <v>3240970</v>
      </c>
      <c r="L115" s="27">
        <v>4268026.8</v>
      </c>
      <c r="M115" s="27">
        <v>4268026.8</v>
      </c>
      <c r="N115" s="1"/>
      <c r="O115" s="15"/>
    </row>
    <row r="116" spans="1:15" ht="37.5" customHeight="1" outlineLevel="1" x14ac:dyDescent="0.25">
      <c r="A116" s="56" t="s">
        <v>353</v>
      </c>
      <c r="B116" s="53" t="s">
        <v>51</v>
      </c>
      <c r="C116" s="18"/>
      <c r="D116" s="18" t="s">
        <v>52</v>
      </c>
      <c r="E116" s="20"/>
      <c r="F116" s="20"/>
      <c r="G116" s="20"/>
      <c r="H116" s="20"/>
      <c r="I116" s="20"/>
      <c r="J116" s="20"/>
      <c r="K116" s="54">
        <f>K117+K118+K119</f>
        <v>21159725</v>
      </c>
      <c r="L116" s="54">
        <f t="shared" ref="L116:M116" si="28">L117+L118+L119</f>
        <v>21295608</v>
      </c>
      <c r="M116" s="54">
        <f t="shared" si="28"/>
        <v>21437962</v>
      </c>
      <c r="N116" s="1"/>
      <c r="O116" s="15"/>
    </row>
    <row r="117" spans="1:15" ht="52.5" customHeight="1" outlineLevel="1" x14ac:dyDescent="0.25">
      <c r="A117" s="56"/>
      <c r="B117" s="53" t="s">
        <v>266</v>
      </c>
      <c r="C117" s="18" t="s">
        <v>63</v>
      </c>
      <c r="D117" s="18" t="s">
        <v>32</v>
      </c>
      <c r="E117" s="20"/>
      <c r="F117" s="20"/>
      <c r="G117" s="20"/>
      <c r="H117" s="20"/>
      <c r="I117" s="20"/>
      <c r="J117" s="20"/>
      <c r="K117" s="27">
        <v>4481814</v>
      </c>
      <c r="L117" s="27">
        <v>4481814</v>
      </c>
      <c r="M117" s="27">
        <v>4481814</v>
      </c>
      <c r="N117" s="59"/>
      <c r="O117" s="15"/>
    </row>
    <row r="118" spans="1:15" ht="43.5" customHeight="1" outlineLevel="1" x14ac:dyDescent="0.25">
      <c r="A118" s="56"/>
      <c r="B118" s="53" t="s">
        <v>270</v>
      </c>
      <c r="C118" s="18" t="s">
        <v>64</v>
      </c>
      <c r="D118" s="18" t="s">
        <v>31</v>
      </c>
      <c r="E118" s="20"/>
      <c r="F118" s="20"/>
      <c r="G118" s="20"/>
      <c r="H118" s="20"/>
      <c r="I118" s="20"/>
      <c r="J118" s="20"/>
      <c r="K118" s="27">
        <v>13259264</v>
      </c>
      <c r="L118" s="27">
        <v>13259264</v>
      </c>
      <c r="M118" s="27">
        <v>13259264</v>
      </c>
      <c r="N118" s="59"/>
      <c r="O118" s="15"/>
    </row>
    <row r="119" spans="1:15" ht="84" customHeight="1" outlineLevel="1" x14ac:dyDescent="0.25">
      <c r="A119" s="56"/>
      <c r="B119" s="39" t="s">
        <v>271</v>
      </c>
      <c r="C119" s="18" t="s">
        <v>64</v>
      </c>
      <c r="D119" s="18" t="s">
        <v>40</v>
      </c>
      <c r="E119" s="20"/>
      <c r="F119" s="20"/>
      <c r="G119" s="20"/>
      <c r="H119" s="20"/>
      <c r="I119" s="20"/>
      <c r="J119" s="20"/>
      <c r="K119" s="27">
        <v>3418647</v>
      </c>
      <c r="L119" s="27">
        <v>3554530</v>
      </c>
      <c r="M119" s="27">
        <v>3696884</v>
      </c>
      <c r="N119" s="1"/>
      <c r="O119" s="15"/>
    </row>
    <row r="120" spans="1:15" ht="36.75" customHeight="1" x14ac:dyDescent="0.25">
      <c r="A120" s="16" t="s">
        <v>354</v>
      </c>
      <c r="B120" s="65" t="s">
        <v>140</v>
      </c>
      <c r="C120" s="19"/>
      <c r="D120" s="19" t="s">
        <v>44</v>
      </c>
      <c r="K120" s="51">
        <f>K125+K129+K121</f>
        <v>38394162.75</v>
      </c>
      <c r="L120" s="51">
        <f t="shared" ref="L120:M120" si="29">L125+L129+L121</f>
        <v>24745546.579999998</v>
      </c>
      <c r="M120" s="51">
        <f t="shared" si="29"/>
        <v>24745546.579999998</v>
      </c>
      <c r="N120" s="1"/>
      <c r="O120" s="15"/>
    </row>
    <row r="121" spans="1:15" ht="57" customHeight="1" x14ac:dyDescent="0.25">
      <c r="A121" s="38" t="s">
        <v>78</v>
      </c>
      <c r="B121" s="39" t="s">
        <v>306</v>
      </c>
      <c r="C121" s="19"/>
      <c r="D121" s="18" t="s">
        <v>307</v>
      </c>
      <c r="K121" s="54">
        <f>K122</f>
        <v>35838184.18</v>
      </c>
      <c r="L121" s="54">
        <f t="shared" ref="L121:M121" si="30">L122</f>
        <v>24092046.579999998</v>
      </c>
      <c r="M121" s="54">
        <f t="shared" si="30"/>
        <v>24092046.579999998</v>
      </c>
      <c r="N121" s="1"/>
      <c r="O121" s="15"/>
    </row>
    <row r="122" spans="1:15" ht="61.5" customHeight="1" outlineLevel="1" x14ac:dyDescent="0.25">
      <c r="A122" s="61" t="s">
        <v>196</v>
      </c>
      <c r="B122" s="23" t="s">
        <v>164</v>
      </c>
      <c r="C122" s="24"/>
      <c r="D122" s="24" t="s">
        <v>308</v>
      </c>
      <c r="E122" s="36"/>
      <c r="F122" s="36"/>
      <c r="G122" s="36"/>
      <c r="H122" s="36"/>
      <c r="I122" s="36"/>
      <c r="J122" s="36"/>
      <c r="K122" s="25">
        <f>K124+K123</f>
        <v>35838184.18</v>
      </c>
      <c r="L122" s="25">
        <f>L124+L123</f>
        <v>24092046.579999998</v>
      </c>
      <c r="M122" s="25">
        <f>M124+M123</f>
        <v>24092046.579999998</v>
      </c>
      <c r="N122" s="1"/>
      <c r="O122" s="15"/>
    </row>
    <row r="123" spans="1:15" ht="57" customHeight="1" outlineLevel="1" x14ac:dyDescent="0.25">
      <c r="A123" s="56"/>
      <c r="B123" s="39" t="s">
        <v>291</v>
      </c>
      <c r="C123" s="18" t="s">
        <v>63</v>
      </c>
      <c r="D123" s="18" t="s">
        <v>309</v>
      </c>
      <c r="E123" s="20"/>
      <c r="F123" s="20"/>
      <c r="G123" s="20"/>
      <c r="H123" s="20"/>
      <c r="I123" s="20"/>
      <c r="J123" s="20"/>
      <c r="K123" s="27">
        <v>22216954.18</v>
      </c>
      <c r="L123" s="27">
        <v>10470816.58</v>
      </c>
      <c r="M123" s="27">
        <v>10470816.58</v>
      </c>
      <c r="N123" s="1"/>
      <c r="O123" s="15"/>
    </row>
    <row r="124" spans="1:15" ht="60" customHeight="1" outlineLevel="1" x14ac:dyDescent="0.25">
      <c r="A124" s="56"/>
      <c r="B124" s="39" t="s">
        <v>303</v>
      </c>
      <c r="C124" s="18" t="s">
        <v>63</v>
      </c>
      <c r="D124" s="18" t="s">
        <v>310</v>
      </c>
      <c r="E124" s="20"/>
      <c r="F124" s="20"/>
      <c r="G124" s="20"/>
      <c r="H124" s="20"/>
      <c r="I124" s="20"/>
      <c r="J124" s="20"/>
      <c r="K124" s="27">
        <v>13621230</v>
      </c>
      <c r="L124" s="27">
        <v>13621230</v>
      </c>
      <c r="M124" s="27">
        <v>13621230</v>
      </c>
      <c r="N124" s="1"/>
      <c r="O124" s="15"/>
    </row>
    <row r="125" spans="1:15" ht="52.5" customHeight="1" outlineLevel="1" x14ac:dyDescent="0.25">
      <c r="A125" s="38" t="s">
        <v>197</v>
      </c>
      <c r="B125" s="39" t="s">
        <v>141</v>
      </c>
      <c r="C125" s="18"/>
      <c r="D125" s="18" t="s">
        <v>45</v>
      </c>
      <c r="E125" s="20"/>
      <c r="F125" s="20"/>
      <c r="G125" s="20"/>
      <c r="H125" s="20"/>
      <c r="I125" s="20"/>
      <c r="J125" s="20"/>
      <c r="K125" s="54">
        <f>K126</f>
        <v>1955978.57</v>
      </c>
      <c r="L125" s="54">
        <f>L126</f>
        <v>653500</v>
      </c>
      <c r="M125" s="54">
        <f>M126</f>
        <v>653500</v>
      </c>
      <c r="N125" s="1"/>
      <c r="O125" s="15"/>
    </row>
    <row r="126" spans="1:15" ht="54" customHeight="1" outlineLevel="1" x14ac:dyDescent="0.25">
      <c r="A126" s="22" t="s">
        <v>198</v>
      </c>
      <c r="B126" s="66" t="s">
        <v>102</v>
      </c>
      <c r="C126" s="24"/>
      <c r="D126" s="67" t="s">
        <v>103</v>
      </c>
      <c r="E126" s="20"/>
      <c r="F126" s="20"/>
      <c r="G126" s="20"/>
      <c r="H126" s="20"/>
      <c r="I126" s="20"/>
      <c r="J126" s="20"/>
      <c r="K126" s="25">
        <f>K127+K128</f>
        <v>1955978.57</v>
      </c>
      <c r="L126" s="25">
        <f t="shared" ref="L126:M126" si="31">L127+L128</f>
        <v>653500</v>
      </c>
      <c r="M126" s="25">
        <f t="shared" si="31"/>
        <v>653500</v>
      </c>
      <c r="N126" s="1"/>
      <c r="O126" s="15"/>
    </row>
    <row r="127" spans="1:15" ht="39" customHeight="1" outlineLevel="1" x14ac:dyDescent="0.25">
      <c r="A127" s="56"/>
      <c r="B127" s="39" t="s">
        <v>163</v>
      </c>
      <c r="C127" s="18" t="s">
        <v>63</v>
      </c>
      <c r="D127" s="18" t="s">
        <v>162</v>
      </c>
      <c r="E127" s="20"/>
      <c r="F127" s="20"/>
      <c r="G127" s="20"/>
      <c r="H127" s="20"/>
      <c r="I127" s="20"/>
      <c r="J127" s="20"/>
      <c r="K127" s="27">
        <v>653500</v>
      </c>
      <c r="L127" s="27">
        <v>653500</v>
      </c>
      <c r="M127" s="27">
        <v>653500</v>
      </c>
      <c r="N127" s="1"/>
      <c r="O127" s="15"/>
    </row>
    <row r="128" spans="1:15" ht="39.75" customHeight="1" outlineLevel="1" x14ac:dyDescent="0.25">
      <c r="A128" s="56"/>
      <c r="B128" s="39" t="s">
        <v>235</v>
      </c>
      <c r="C128" s="18" t="s">
        <v>63</v>
      </c>
      <c r="D128" s="18" t="s">
        <v>236</v>
      </c>
      <c r="E128" s="20"/>
      <c r="F128" s="20"/>
      <c r="G128" s="20"/>
      <c r="H128" s="20"/>
      <c r="I128" s="20"/>
      <c r="J128" s="20"/>
      <c r="K128" s="27">
        <v>1302478.57</v>
      </c>
      <c r="L128" s="27">
        <v>0</v>
      </c>
      <c r="M128" s="27">
        <v>0</v>
      </c>
      <c r="N128" s="1"/>
      <c r="O128" s="15"/>
    </row>
    <row r="129" spans="1:15" ht="56.25" customHeight="1" outlineLevel="1" x14ac:dyDescent="0.25">
      <c r="A129" s="38" t="s">
        <v>199</v>
      </c>
      <c r="B129" s="39" t="s">
        <v>104</v>
      </c>
      <c r="C129" s="18"/>
      <c r="D129" s="18" t="s">
        <v>56</v>
      </c>
      <c r="E129" s="20"/>
      <c r="F129" s="20"/>
      <c r="G129" s="20"/>
      <c r="H129" s="20"/>
      <c r="I129" s="20"/>
      <c r="J129" s="20"/>
      <c r="K129" s="54">
        <f>K130</f>
        <v>600000</v>
      </c>
      <c r="L129" s="54">
        <f>L130</f>
        <v>0</v>
      </c>
      <c r="M129" s="54">
        <f>M130</f>
        <v>0</v>
      </c>
      <c r="N129" s="1"/>
      <c r="O129" s="15"/>
    </row>
    <row r="130" spans="1:15" ht="35.25" customHeight="1" outlineLevel="1" x14ac:dyDescent="0.25">
      <c r="A130" s="56"/>
      <c r="B130" s="39" t="s">
        <v>105</v>
      </c>
      <c r="C130" s="18" t="s">
        <v>63</v>
      </c>
      <c r="D130" s="18" t="s">
        <v>46</v>
      </c>
      <c r="E130" s="20"/>
      <c r="F130" s="20"/>
      <c r="G130" s="20"/>
      <c r="H130" s="20"/>
      <c r="I130" s="20"/>
      <c r="J130" s="20"/>
      <c r="K130" s="27">
        <v>600000</v>
      </c>
      <c r="L130" s="27">
        <v>0</v>
      </c>
      <c r="M130" s="27">
        <v>0</v>
      </c>
      <c r="N130" s="1"/>
      <c r="O130" s="15"/>
    </row>
    <row r="131" spans="1:15" ht="54.75" customHeight="1" outlineLevel="1" x14ac:dyDescent="0.25">
      <c r="A131" s="16" t="s">
        <v>157</v>
      </c>
      <c r="B131" s="68" t="s">
        <v>161</v>
      </c>
      <c r="C131" s="19"/>
      <c r="D131" s="19" t="s">
        <v>59</v>
      </c>
      <c r="E131" s="20"/>
      <c r="F131" s="20"/>
      <c r="G131" s="20"/>
      <c r="H131" s="20"/>
      <c r="I131" s="20"/>
      <c r="J131" s="20"/>
      <c r="K131" s="51">
        <f t="shared" ref="K131:M132" si="32">K132</f>
        <v>5221619.9399999995</v>
      </c>
      <c r="L131" s="51">
        <f t="shared" si="32"/>
        <v>664908.5</v>
      </c>
      <c r="M131" s="51">
        <f t="shared" si="32"/>
        <v>664908.5</v>
      </c>
      <c r="N131" s="1"/>
      <c r="O131" s="15"/>
    </row>
    <row r="132" spans="1:15" ht="53.25" customHeight="1" outlineLevel="1" x14ac:dyDescent="0.25">
      <c r="A132" s="38" t="s">
        <v>88</v>
      </c>
      <c r="B132" s="69" t="s">
        <v>355</v>
      </c>
      <c r="C132" s="24"/>
      <c r="D132" s="24" t="s">
        <v>60</v>
      </c>
      <c r="E132" s="36"/>
      <c r="F132" s="36"/>
      <c r="G132" s="36"/>
      <c r="H132" s="36"/>
      <c r="I132" s="36"/>
      <c r="J132" s="36"/>
      <c r="K132" s="25">
        <f>K133+K134+K135</f>
        <v>5221619.9399999995</v>
      </c>
      <c r="L132" s="25">
        <f t="shared" si="32"/>
        <v>664908.5</v>
      </c>
      <c r="M132" s="25">
        <f t="shared" si="32"/>
        <v>664908.5</v>
      </c>
      <c r="N132" s="1"/>
      <c r="O132" s="15"/>
    </row>
    <row r="133" spans="1:15" ht="35.25" customHeight="1" outlineLevel="1" x14ac:dyDescent="0.25">
      <c r="A133" s="56"/>
      <c r="B133" s="70" t="s">
        <v>4</v>
      </c>
      <c r="C133" s="18" t="s">
        <v>63</v>
      </c>
      <c r="D133" s="18" t="s">
        <v>61</v>
      </c>
      <c r="E133" s="20"/>
      <c r="F133" s="20"/>
      <c r="G133" s="20"/>
      <c r="H133" s="20"/>
      <c r="I133" s="20"/>
      <c r="J133" s="20"/>
      <c r="K133" s="27">
        <v>664908.5</v>
      </c>
      <c r="L133" s="27">
        <v>664908.5</v>
      </c>
      <c r="M133" s="27">
        <v>664908.5</v>
      </c>
      <c r="N133" s="1"/>
      <c r="O133" s="15"/>
    </row>
    <row r="134" spans="1:15" ht="48" customHeight="1" outlineLevel="1" x14ac:dyDescent="0.25">
      <c r="A134" s="56"/>
      <c r="B134" s="70" t="s">
        <v>279</v>
      </c>
      <c r="C134" s="18" t="s">
        <v>63</v>
      </c>
      <c r="D134" s="18" t="s">
        <v>280</v>
      </c>
      <c r="E134" s="20"/>
      <c r="F134" s="20"/>
      <c r="G134" s="20"/>
      <c r="H134" s="20"/>
      <c r="I134" s="20"/>
      <c r="J134" s="20"/>
      <c r="K134" s="27">
        <v>4420010.0999999996</v>
      </c>
      <c r="L134" s="27">
        <v>0</v>
      </c>
      <c r="M134" s="27">
        <v>0</v>
      </c>
      <c r="N134" s="1"/>
      <c r="O134" s="15"/>
    </row>
    <row r="135" spans="1:15" ht="36.75" customHeight="1" outlineLevel="1" x14ac:dyDescent="0.25">
      <c r="A135" s="56"/>
      <c r="B135" s="70" t="s">
        <v>281</v>
      </c>
      <c r="C135" s="18" t="s">
        <v>63</v>
      </c>
      <c r="D135" s="18" t="s">
        <v>282</v>
      </c>
      <c r="E135" s="20"/>
      <c r="F135" s="20"/>
      <c r="G135" s="20"/>
      <c r="H135" s="20"/>
      <c r="I135" s="20"/>
      <c r="J135" s="20"/>
      <c r="K135" s="27">
        <v>136701.34</v>
      </c>
      <c r="L135" s="27">
        <v>0</v>
      </c>
      <c r="M135" s="27">
        <v>0</v>
      </c>
      <c r="N135" s="1"/>
      <c r="O135" s="15"/>
    </row>
    <row r="136" spans="1:15" ht="33" customHeight="1" outlineLevel="1" x14ac:dyDescent="0.25">
      <c r="A136" s="16" t="s">
        <v>158</v>
      </c>
      <c r="B136" s="71" t="s">
        <v>142</v>
      </c>
      <c r="C136" s="19"/>
      <c r="D136" s="19" t="s">
        <v>143</v>
      </c>
      <c r="E136" s="32"/>
      <c r="F136" s="32"/>
      <c r="G136" s="32"/>
      <c r="H136" s="32"/>
      <c r="I136" s="32"/>
      <c r="J136" s="32"/>
      <c r="K136" s="51">
        <f>K137</f>
        <v>32047364</v>
      </c>
      <c r="L136" s="51">
        <f>L137</f>
        <v>30574426</v>
      </c>
      <c r="M136" s="51">
        <f>M137</f>
        <v>30574426</v>
      </c>
      <c r="N136" s="1"/>
      <c r="O136" s="15"/>
    </row>
    <row r="137" spans="1:15" ht="26.25" customHeight="1" outlineLevel="1" x14ac:dyDescent="0.25">
      <c r="A137" s="22" t="s">
        <v>166</v>
      </c>
      <c r="B137" s="72" t="s">
        <v>149</v>
      </c>
      <c r="C137" s="24"/>
      <c r="D137" s="24" t="s">
        <v>148</v>
      </c>
      <c r="E137" s="36"/>
      <c r="F137" s="36"/>
      <c r="G137" s="36"/>
      <c r="H137" s="36"/>
      <c r="I137" s="36"/>
      <c r="J137" s="36"/>
      <c r="K137" s="25">
        <f>K138+K140+K139+K142+K143+K141</f>
        <v>32047364</v>
      </c>
      <c r="L137" s="25">
        <f t="shared" ref="L137:M137" si="33">L138+L140+L139+L142+L143+L141</f>
        <v>30574426</v>
      </c>
      <c r="M137" s="25">
        <f t="shared" si="33"/>
        <v>30574426</v>
      </c>
      <c r="N137" s="1"/>
      <c r="O137" s="15"/>
    </row>
    <row r="138" spans="1:15" ht="26.25" customHeight="1" outlineLevel="1" x14ac:dyDescent="0.25">
      <c r="A138" s="38"/>
      <c r="B138" s="70" t="s">
        <v>144</v>
      </c>
      <c r="C138" s="18" t="s">
        <v>63</v>
      </c>
      <c r="D138" s="18" t="s">
        <v>145</v>
      </c>
      <c r="E138" s="20"/>
      <c r="F138" s="20"/>
      <c r="G138" s="20"/>
      <c r="H138" s="20"/>
      <c r="I138" s="20"/>
      <c r="J138" s="20"/>
      <c r="K138" s="27">
        <v>500000</v>
      </c>
      <c r="L138" s="27">
        <v>0</v>
      </c>
      <c r="M138" s="27">
        <v>0</v>
      </c>
      <c r="N138" s="1"/>
      <c r="O138" s="15"/>
    </row>
    <row r="139" spans="1:15" ht="26.25" customHeight="1" outlineLevel="1" x14ac:dyDescent="0.25">
      <c r="A139" s="38"/>
      <c r="B139" s="70" t="s">
        <v>216</v>
      </c>
      <c r="C139" s="18" t="s">
        <v>63</v>
      </c>
      <c r="D139" s="18" t="s">
        <v>217</v>
      </c>
      <c r="E139" s="20"/>
      <c r="F139" s="20"/>
      <c r="G139" s="20"/>
      <c r="H139" s="20"/>
      <c r="I139" s="20"/>
      <c r="J139" s="20"/>
      <c r="K139" s="27">
        <v>100000</v>
      </c>
      <c r="L139" s="27">
        <v>0</v>
      </c>
      <c r="M139" s="27">
        <v>0</v>
      </c>
      <c r="N139" s="1"/>
      <c r="O139" s="15"/>
    </row>
    <row r="140" spans="1:15" ht="26.25" customHeight="1" outlineLevel="1" x14ac:dyDescent="0.25">
      <c r="A140" s="38"/>
      <c r="B140" s="70" t="s">
        <v>146</v>
      </c>
      <c r="C140" s="18" t="s">
        <v>63</v>
      </c>
      <c r="D140" s="18" t="s">
        <v>147</v>
      </c>
      <c r="E140" s="20"/>
      <c r="F140" s="20"/>
      <c r="G140" s="20"/>
      <c r="H140" s="20"/>
      <c r="I140" s="20"/>
      <c r="J140" s="20"/>
      <c r="K140" s="27">
        <v>1975000</v>
      </c>
      <c r="L140" s="27">
        <v>1975000</v>
      </c>
      <c r="M140" s="27">
        <v>1975000</v>
      </c>
      <c r="N140" s="15"/>
      <c r="O140" s="15"/>
    </row>
    <row r="141" spans="1:15" ht="54" customHeight="1" outlineLevel="1" x14ac:dyDescent="0.25">
      <c r="A141" s="38"/>
      <c r="B141" s="70" t="s">
        <v>322</v>
      </c>
      <c r="C141" s="18" t="s">
        <v>63</v>
      </c>
      <c r="D141" s="18" t="s">
        <v>323</v>
      </c>
      <c r="E141" s="20"/>
      <c r="F141" s="20"/>
      <c r="G141" s="20"/>
      <c r="H141" s="20"/>
      <c r="I141" s="20"/>
      <c r="J141" s="20"/>
      <c r="K141" s="27">
        <v>28599426</v>
      </c>
      <c r="L141" s="27">
        <v>28599426</v>
      </c>
      <c r="M141" s="27">
        <v>28599426</v>
      </c>
      <c r="N141" s="15"/>
      <c r="O141" s="15"/>
    </row>
    <row r="142" spans="1:15" ht="41.25" customHeight="1" outlineLevel="1" x14ac:dyDescent="0.25">
      <c r="A142" s="38"/>
      <c r="B142" s="39" t="s">
        <v>288</v>
      </c>
      <c r="C142" s="18" t="s">
        <v>63</v>
      </c>
      <c r="D142" s="18" t="s">
        <v>287</v>
      </c>
      <c r="E142" s="20"/>
      <c r="F142" s="20"/>
      <c r="G142" s="20"/>
      <c r="H142" s="20"/>
      <c r="I142" s="20"/>
      <c r="J142" s="20"/>
      <c r="K142" s="27">
        <v>846749.86</v>
      </c>
      <c r="L142" s="27">
        <v>0</v>
      </c>
      <c r="M142" s="27">
        <v>0</v>
      </c>
      <c r="N142" s="1"/>
      <c r="O142" s="15"/>
    </row>
    <row r="143" spans="1:15" ht="45" customHeight="1" outlineLevel="1" x14ac:dyDescent="0.25">
      <c r="A143" s="38"/>
      <c r="B143" s="39" t="s">
        <v>289</v>
      </c>
      <c r="C143" s="18" t="s">
        <v>63</v>
      </c>
      <c r="D143" s="18" t="s">
        <v>290</v>
      </c>
      <c r="E143" s="20"/>
      <c r="F143" s="20"/>
      <c r="G143" s="20"/>
      <c r="H143" s="20"/>
      <c r="I143" s="20"/>
      <c r="J143" s="20"/>
      <c r="K143" s="27">
        <v>26188.14</v>
      </c>
      <c r="L143" s="27">
        <v>0</v>
      </c>
      <c r="M143" s="27">
        <v>0</v>
      </c>
      <c r="N143" s="1"/>
      <c r="O143" s="15"/>
    </row>
    <row r="144" spans="1:15" ht="53.25" customHeight="1" outlineLevel="1" x14ac:dyDescent="0.25">
      <c r="A144" s="16" t="s">
        <v>159</v>
      </c>
      <c r="B144" s="71" t="s">
        <v>273</v>
      </c>
      <c r="C144" s="19"/>
      <c r="D144" s="19" t="s">
        <v>150</v>
      </c>
      <c r="E144" s="32"/>
      <c r="F144" s="32"/>
      <c r="G144" s="32"/>
      <c r="H144" s="32"/>
      <c r="I144" s="32"/>
      <c r="J144" s="32"/>
      <c r="K144" s="51">
        <f>K147+K145</f>
        <v>18800217.789999999</v>
      </c>
      <c r="L144" s="51">
        <f t="shared" ref="L144:M144" si="34">L147+L145</f>
        <v>12333616.98</v>
      </c>
      <c r="M144" s="51">
        <f t="shared" si="34"/>
        <v>12333616.98</v>
      </c>
      <c r="N144" s="1"/>
      <c r="O144" s="15"/>
    </row>
    <row r="145" spans="1:15" ht="36" customHeight="1" outlineLevel="1" x14ac:dyDescent="0.25">
      <c r="A145" s="22" t="s">
        <v>167</v>
      </c>
      <c r="B145" s="76" t="s">
        <v>210</v>
      </c>
      <c r="C145" s="24"/>
      <c r="D145" s="24" t="s">
        <v>211</v>
      </c>
      <c r="E145" s="36"/>
      <c r="F145" s="36"/>
      <c r="G145" s="36"/>
      <c r="H145" s="36"/>
      <c r="I145" s="36"/>
      <c r="J145" s="36"/>
      <c r="K145" s="25">
        <f>K146</f>
        <v>6466600.8099999996</v>
      </c>
      <c r="L145" s="25">
        <f>L146</f>
        <v>0</v>
      </c>
      <c r="M145" s="25">
        <f>M146</f>
        <v>0</v>
      </c>
      <c r="N145" s="1"/>
      <c r="O145" s="15"/>
    </row>
    <row r="146" spans="1:15" ht="73.5" customHeight="1" outlineLevel="1" x14ac:dyDescent="0.25">
      <c r="A146" s="56"/>
      <c r="B146" s="70" t="s">
        <v>180</v>
      </c>
      <c r="C146" s="18" t="s">
        <v>63</v>
      </c>
      <c r="D146" s="18" t="s">
        <v>181</v>
      </c>
      <c r="E146" s="20"/>
      <c r="F146" s="20"/>
      <c r="G146" s="20"/>
      <c r="H146" s="20"/>
      <c r="I146" s="20"/>
      <c r="J146" s="20"/>
      <c r="K146" s="27">
        <v>6466600.8099999996</v>
      </c>
      <c r="L146" s="27">
        <v>0</v>
      </c>
      <c r="M146" s="27">
        <v>0</v>
      </c>
      <c r="N146" s="1"/>
      <c r="O146" s="15"/>
    </row>
    <row r="147" spans="1:15" ht="37.5" customHeight="1" outlineLevel="1" x14ac:dyDescent="0.25">
      <c r="A147" s="22" t="s">
        <v>356</v>
      </c>
      <c r="B147" s="72" t="s">
        <v>152</v>
      </c>
      <c r="C147" s="24"/>
      <c r="D147" s="24" t="s">
        <v>151</v>
      </c>
      <c r="E147" s="36"/>
      <c r="F147" s="36"/>
      <c r="G147" s="36"/>
      <c r="H147" s="36"/>
      <c r="I147" s="36"/>
      <c r="J147" s="36"/>
      <c r="K147" s="25">
        <f>K148+K149</f>
        <v>12333616.98</v>
      </c>
      <c r="L147" s="25">
        <f t="shared" ref="L147:M147" si="35">L148+L149</f>
        <v>12333616.98</v>
      </c>
      <c r="M147" s="25">
        <f t="shared" si="35"/>
        <v>12333616.98</v>
      </c>
      <c r="N147" s="1"/>
      <c r="O147" s="15"/>
    </row>
    <row r="148" spans="1:15" ht="39" customHeight="1" outlineLevel="1" x14ac:dyDescent="0.25">
      <c r="A148" s="56"/>
      <c r="B148" s="70" t="s">
        <v>176</v>
      </c>
      <c r="C148" s="18" t="s">
        <v>63</v>
      </c>
      <c r="D148" s="18" t="s">
        <v>177</v>
      </c>
      <c r="E148" s="20"/>
      <c r="F148" s="20"/>
      <c r="G148" s="20"/>
      <c r="H148" s="20"/>
      <c r="I148" s="20"/>
      <c r="J148" s="20"/>
      <c r="K148" s="27">
        <v>11963608.470000001</v>
      </c>
      <c r="L148" s="27">
        <v>11963608.470000001</v>
      </c>
      <c r="M148" s="27">
        <v>11963608.470000001</v>
      </c>
      <c r="N148" s="1"/>
      <c r="O148" s="15"/>
    </row>
    <row r="149" spans="1:15" ht="36.75" customHeight="1" outlineLevel="1" x14ac:dyDescent="0.25">
      <c r="A149" s="56"/>
      <c r="B149" s="70" t="s">
        <v>178</v>
      </c>
      <c r="C149" s="18" t="s">
        <v>63</v>
      </c>
      <c r="D149" s="18" t="s">
        <v>179</v>
      </c>
      <c r="E149" s="20"/>
      <c r="F149" s="20"/>
      <c r="G149" s="20"/>
      <c r="H149" s="20"/>
      <c r="I149" s="20"/>
      <c r="J149" s="20"/>
      <c r="K149" s="27">
        <v>370008.51</v>
      </c>
      <c r="L149" s="27">
        <v>370008.51</v>
      </c>
      <c r="M149" s="27">
        <v>370008.51</v>
      </c>
      <c r="N149" s="1"/>
      <c r="O149" s="15"/>
    </row>
    <row r="150" spans="1:15" ht="58.5" customHeight="1" outlineLevel="1" x14ac:dyDescent="0.25">
      <c r="A150" s="16" t="s">
        <v>160</v>
      </c>
      <c r="B150" s="71" t="s">
        <v>258</v>
      </c>
      <c r="C150" s="19"/>
      <c r="D150" s="19" t="s">
        <v>260</v>
      </c>
      <c r="E150" s="32"/>
      <c r="F150" s="32"/>
      <c r="G150" s="32"/>
      <c r="H150" s="32"/>
      <c r="I150" s="32"/>
      <c r="J150" s="32"/>
      <c r="K150" s="51">
        <f>K151</f>
        <v>50000</v>
      </c>
      <c r="L150" s="51">
        <f t="shared" ref="L150:M150" si="36">L151</f>
        <v>0</v>
      </c>
      <c r="M150" s="51">
        <f t="shared" si="36"/>
        <v>0</v>
      </c>
      <c r="N150" s="1"/>
      <c r="O150" s="15"/>
    </row>
    <row r="151" spans="1:15" ht="39" customHeight="1" outlineLevel="1" x14ac:dyDescent="0.25">
      <c r="A151" s="22" t="s">
        <v>168</v>
      </c>
      <c r="B151" s="72" t="s">
        <v>359</v>
      </c>
      <c r="C151" s="24"/>
      <c r="D151" s="24" t="s">
        <v>262</v>
      </c>
      <c r="E151" s="36"/>
      <c r="F151" s="36"/>
      <c r="G151" s="36"/>
      <c r="H151" s="36"/>
      <c r="I151" s="36"/>
      <c r="J151" s="36"/>
      <c r="K151" s="25">
        <f>K152</f>
        <v>50000</v>
      </c>
      <c r="L151" s="25">
        <f t="shared" ref="L151:M151" si="37">L152</f>
        <v>0</v>
      </c>
      <c r="M151" s="25">
        <f t="shared" si="37"/>
        <v>0</v>
      </c>
      <c r="N151" s="1"/>
      <c r="O151" s="15"/>
    </row>
    <row r="152" spans="1:15" ht="39" customHeight="1" outlineLevel="1" x14ac:dyDescent="0.25">
      <c r="A152" s="56"/>
      <c r="B152" s="70" t="s">
        <v>259</v>
      </c>
      <c r="C152" s="18" t="s">
        <v>63</v>
      </c>
      <c r="D152" s="18" t="s">
        <v>261</v>
      </c>
      <c r="E152" s="20"/>
      <c r="F152" s="20"/>
      <c r="G152" s="20"/>
      <c r="H152" s="20"/>
      <c r="I152" s="20"/>
      <c r="J152" s="20"/>
      <c r="K152" s="27">
        <v>50000</v>
      </c>
      <c r="L152" s="27">
        <v>0</v>
      </c>
      <c r="M152" s="27">
        <v>0</v>
      </c>
      <c r="N152" s="1"/>
      <c r="O152" s="15"/>
    </row>
    <row r="153" spans="1:15" ht="36.75" customHeight="1" outlineLevel="1" x14ac:dyDescent="0.25">
      <c r="A153" s="16" t="s">
        <v>202</v>
      </c>
      <c r="B153" s="71" t="s">
        <v>226</v>
      </c>
      <c r="C153" s="18"/>
      <c r="D153" s="19" t="s">
        <v>231</v>
      </c>
      <c r="E153" s="20"/>
      <c r="F153" s="20"/>
      <c r="G153" s="20"/>
      <c r="H153" s="20"/>
      <c r="I153" s="20"/>
      <c r="J153" s="20"/>
      <c r="K153" s="58">
        <f>K154</f>
        <v>30000</v>
      </c>
      <c r="L153" s="58">
        <f t="shared" ref="L153:M153" si="38">L154</f>
        <v>0</v>
      </c>
      <c r="M153" s="58">
        <f t="shared" si="38"/>
        <v>0</v>
      </c>
      <c r="N153" s="1"/>
      <c r="O153" s="15"/>
    </row>
    <row r="154" spans="1:15" ht="36.75" customHeight="1" outlineLevel="1" x14ac:dyDescent="0.25">
      <c r="A154" s="38" t="s">
        <v>203</v>
      </c>
      <c r="B154" s="72" t="s">
        <v>227</v>
      </c>
      <c r="C154" s="18"/>
      <c r="D154" s="18" t="s">
        <v>230</v>
      </c>
      <c r="E154" s="20"/>
      <c r="F154" s="20"/>
      <c r="G154" s="20"/>
      <c r="H154" s="20"/>
      <c r="I154" s="20"/>
      <c r="J154" s="20"/>
      <c r="K154" s="58">
        <f>K155</f>
        <v>30000</v>
      </c>
      <c r="L154" s="58">
        <v>0</v>
      </c>
      <c r="M154" s="58">
        <v>0</v>
      </c>
      <c r="N154" s="1"/>
      <c r="O154" s="15"/>
    </row>
    <row r="155" spans="1:15" ht="36.75" customHeight="1" outlineLevel="1" x14ac:dyDescent="0.25">
      <c r="A155" s="56"/>
      <c r="B155" s="70" t="s">
        <v>228</v>
      </c>
      <c r="C155" s="18" t="s">
        <v>63</v>
      </c>
      <c r="D155" s="18" t="s">
        <v>229</v>
      </c>
      <c r="E155" s="20"/>
      <c r="F155" s="20"/>
      <c r="G155" s="20"/>
      <c r="H155" s="20"/>
      <c r="I155" s="20"/>
      <c r="J155" s="20"/>
      <c r="K155" s="27">
        <v>30000</v>
      </c>
      <c r="L155" s="27">
        <v>0</v>
      </c>
      <c r="M155" s="27">
        <v>0</v>
      </c>
      <c r="N155" s="1"/>
      <c r="O155" s="15"/>
    </row>
    <row r="156" spans="1:15" s="74" customFormat="1" ht="19.5" customHeight="1" x14ac:dyDescent="0.25">
      <c r="A156" s="73"/>
      <c r="B156" s="77" t="s">
        <v>3</v>
      </c>
      <c r="C156" s="78"/>
      <c r="D156" s="78"/>
      <c r="E156" s="79">
        <v>346106.24</v>
      </c>
      <c r="F156" s="79">
        <v>0</v>
      </c>
      <c r="G156" s="79">
        <v>346106.24</v>
      </c>
      <c r="H156" s="79">
        <v>0</v>
      </c>
      <c r="I156" s="79">
        <v>346106.24</v>
      </c>
      <c r="J156" s="79">
        <v>0</v>
      </c>
      <c r="K156" s="80">
        <f>K14+K32+K37+K45+K54+K89+K120+K131+K136+K144+K27+K24+K150+K153</f>
        <v>956165817.61000001</v>
      </c>
      <c r="L156" s="80">
        <f>L14+L32+L37+L45+L54+L89+L120+L131+L136+L144+L27+L24+L150+L153</f>
        <v>847480580.71000004</v>
      </c>
      <c r="M156" s="80">
        <f>M14+M32+M37+M45+M54+M89+M120+M131+M136+M144+M27+M24+M150+M153</f>
        <v>677661047.85000002</v>
      </c>
      <c r="O156" s="75"/>
    </row>
  </sheetData>
  <autoFilter ref="A13:P156"/>
  <mergeCells count="13">
    <mergeCell ref="A12:A13"/>
    <mergeCell ref="B12:B13"/>
    <mergeCell ref="C12:C13"/>
    <mergeCell ref="D12:D13"/>
    <mergeCell ref="K12:M12"/>
    <mergeCell ref="L2:M2"/>
    <mergeCell ref="A10:M10"/>
    <mergeCell ref="D3:M3"/>
    <mergeCell ref="B4:M4"/>
    <mergeCell ref="B5:M5"/>
    <mergeCell ref="C6:M6"/>
    <mergeCell ref="A9:M9"/>
    <mergeCell ref="K7:M7"/>
  </mergeCells>
  <pageMargins left="0.31496062992125984" right="0.31496062992125984" top="0.74803149606299213" bottom="0.74803149606299213" header="0.31496062992125984" footer="0.31496062992125984"/>
  <pageSetup paperSize="9" scale="73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 МП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2023-08-29T00:13:07Z</cp:lastPrinted>
  <dcterms:created xsi:type="dcterms:W3CDTF">2019-06-18T02:48:46Z</dcterms:created>
  <dcterms:modified xsi:type="dcterms:W3CDTF">2023-12-04T07:28:52Z</dcterms:modified>
</cp:coreProperties>
</file>